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ccfw-my.sharepoint.com/personal/arwifb_cityoffortwayne_org/Documents/CUE/Design Standards/"/>
    </mc:Choice>
  </mc:AlternateContent>
  <xr:revisionPtr revIDLastSave="912" documentId="8_{4D776F63-9ADB-4354-B291-8D564934BAFA}" xr6:coauthVersionLast="47" xr6:coauthVersionMax="47" xr10:uidLastSave="{6D3299D1-DCAA-4731-B848-0C79077C4EF2}"/>
  <workbookProtection workbookAlgorithmName="SHA-512" workbookHashValue="k9YBR4YATfbY0iOelEd39si/LXNKq3NDQQlf4LDIPi4H1MW3XNOLeDRe/I2nIEbyoeaajO1cErQG6A6LIdfOdQ==" workbookSaltValue="fquEYrqItorXQzEpzqSpDA==" workbookSpinCount="100000" lockStructure="1"/>
  <bookViews>
    <workbookView xWindow="28680" yWindow="-120" windowWidth="29040" windowHeight="15840" tabRatio="758" xr2:uid="{DD8B596A-61F0-4FB6-A49A-ACC75D1172D3}"/>
  </bookViews>
  <sheets>
    <sheet name="General" sheetId="1" r:id="rId1"/>
    <sheet name="Primary Development Plan" sheetId="8" r:id="rId2"/>
    <sheet name="Primary Development Plat" sheetId="23" r:id="rId3"/>
    <sheet name="Secondary Development Plan" sheetId="24" r:id="rId4"/>
    <sheet name="Secondary Development Plat" sheetId="25" r:id="rId5"/>
    <sheet name="SITE" sheetId="22" r:id="rId6"/>
    <sheet name="SFR" sheetId="27" r:id="rId7"/>
    <sheet name="SWIM" sheetId="30" r:id="rId8"/>
    <sheet name="Remodel" sheetId="31" r:id="rId9"/>
    <sheet name="Driveway" sheetId="32" r:id="rId10"/>
    <sheet name="Parking Lot" sheetId="33"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G3" i="1"/>
  <c r="G2" i="1"/>
  <c r="D40" i="31"/>
  <c r="D24" i="31"/>
  <c r="D11" i="31"/>
  <c r="D56" i="30"/>
  <c r="D40" i="30"/>
  <c r="D32" i="30"/>
  <c r="D21" i="30"/>
  <c r="D53" i="27"/>
  <c r="D31" i="27"/>
  <c r="D12" i="27"/>
  <c r="D138" i="22"/>
  <c r="D76" i="22"/>
  <c r="D40" i="22"/>
  <c r="D16" i="22"/>
  <c r="D44" i="25"/>
  <c r="D34" i="25"/>
  <c r="D16" i="25"/>
  <c r="D117" i="24"/>
  <c r="D55" i="24"/>
  <c r="D40" i="24"/>
  <c r="D16" i="24"/>
  <c r="D69" i="23"/>
  <c r="D46" i="23"/>
  <c r="D38" i="23"/>
  <c r="D16" i="23"/>
  <c r="D70" i="8"/>
  <c r="D47" i="8"/>
  <c r="D39" i="8"/>
  <c r="D16" i="8"/>
  <c r="D35" i="33"/>
  <c r="D8" i="33"/>
  <c r="B59" i="33" s="1"/>
  <c r="E16" i="1" s="1"/>
  <c r="D42" i="32"/>
  <c r="D38" i="32"/>
  <c r="D11" i="32"/>
  <c r="B67" i="32"/>
  <c r="B32" i="25"/>
  <c r="B58" i="33"/>
  <c r="B33" i="33"/>
  <c r="B66" i="32"/>
  <c r="B36" i="32"/>
  <c r="B57" i="31"/>
  <c r="B38" i="31"/>
  <c r="B22" i="31"/>
  <c r="B62" i="30"/>
  <c r="B54" i="30"/>
  <c r="B38" i="30"/>
  <c r="B30" i="30"/>
  <c r="B78" i="27"/>
  <c r="B49" i="27"/>
  <c r="B29" i="27"/>
  <c r="B169" i="22"/>
  <c r="B136" i="22"/>
  <c r="B74" i="22"/>
  <c r="B38" i="22"/>
  <c r="B104" i="25"/>
  <c r="B42" i="25"/>
  <c r="B147" i="24"/>
  <c r="B115" i="24"/>
  <c r="B53" i="24"/>
  <c r="B38" i="24"/>
  <c r="B67" i="23"/>
  <c r="B44" i="23"/>
  <c r="B37" i="8"/>
  <c r="B36" i="23"/>
  <c r="A6" i="33"/>
  <c r="B75" i="23"/>
  <c r="B77" i="8"/>
  <c r="B68" i="8"/>
  <c r="B45" i="8"/>
  <c r="A6" i="8"/>
  <c r="D2" i="8"/>
  <c r="D2" i="33"/>
  <c r="D3" i="33"/>
  <c r="D4" i="1" l="1"/>
  <c r="D6" i="1"/>
  <c r="B111" i="25"/>
  <c r="E10" i="1" s="1"/>
  <c r="B170" i="22"/>
  <c r="E11" i="1" s="1"/>
  <c r="B58" i="31"/>
  <c r="E14" i="1" s="1"/>
  <c r="D3" i="32"/>
  <c r="D2" i="32"/>
  <c r="D3" i="31"/>
  <c r="D2" i="31"/>
  <c r="B63" i="30"/>
  <c r="D3" i="30"/>
  <c r="D2" i="30"/>
  <c r="D3" i="27"/>
  <c r="D2" i="27"/>
  <c r="D3" i="25"/>
  <c r="D2" i="25"/>
  <c r="D3" i="24"/>
  <c r="D2" i="24"/>
  <c r="D3" i="23"/>
  <c r="D2" i="23"/>
  <c r="D3" i="22"/>
  <c r="D2" i="22"/>
  <c r="D3" i="8"/>
  <c r="B79" i="27" l="1"/>
  <c r="E12" i="1" s="1"/>
  <c r="B76" i="23"/>
  <c r="E8" i="1" s="1"/>
  <c r="B148" i="24"/>
  <c r="E9" i="1" s="1"/>
  <c r="E13" i="1"/>
  <c r="B78" i="8"/>
  <c r="E7" i="1" s="1"/>
  <c r="B68" i="32"/>
  <c r="E15" i="1" s="1"/>
</calcChain>
</file>

<file path=xl/sharedStrings.xml><?xml version="1.0" encoding="utf-8"?>
<sst xmlns="http://schemas.openxmlformats.org/spreadsheetml/2006/main" count="644" uniqueCount="221">
  <si>
    <t>Project Name:</t>
  </si>
  <si>
    <t>Address:</t>
  </si>
  <si>
    <r>
      <rPr>
        <b/>
        <sz val="12"/>
        <color theme="1"/>
        <rFont val="Calibri"/>
        <family val="2"/>
        <scheme val="minor"/>
      </rPr>
      <t>Routing Type(s) Needed</t>
    </r>
    <r>
      <rPr>
        <sz val="11"/>
        <color theme="1"/>
        <rFont val="Calibri"/>
        <family val="2"/>
        <scheme val="minor"/>
      </rPr>
      <t xml:space="preserve">
Please indicate the applicable review routing(s) needed for this project by selecting 'Yes' or 'No' next to each routing type. Once done, please complete the appropriate worksheet(s) for each review type requested. Please call  Development Services at (260) 427-5064 if you have any questions.</t>
    </r>
  </si>
  <si>
    <t>Primary Development Plan</t>
  </si>
  <si>
    <t>Primary Development Plat</t>
  </si>
  <si>
    <t>Secondary Development Plan</t>
  </si>
  <si>
    <t>Secondary Development Plat</t>
  </si>
  <si>
    <t>Site Plan (SITE)</t>
  </si>
  <si>
    <t>Single Family Residential (SFR)</t>
  </si>
  <si>
    <t>Swimming Pools (SWIM)</t>
  </si>
  <si>
    <t>Remodel</t>
  </si>
  <si>
    <t>Driveway</t>
  </si>
  <si>
    <t>Parking Lot</t>
  </si>
  <si>
    <t>Water</t>
  </si>
  <si>
    <t>Stormwater</t>
  </si>
  <si>
    <t>Sanitary</t>
  </si>
  <si>
    <r>
      <rPr>
        <b/>
        <sz val="12"/>
        <color theme="1"/>
        <rFont val="Calibri"/>
        <family val="2"/>
        <scheme val="minor"/>
      </rPr>
      <t>General Requirements</t>
    </r>
    <r>
      <rPr>
        <sz val="11"/>
        <color theme="1"/>
        <rFont val="Calibri"/>
        <family val="2"/>
        <scheme val="minor"/>
      </rPr>
      <t xml:space="preserve">
Following are general requirements that are necessary and must be shown on plans before a full engineering review can begin. Please confirm that each item is included by selecting 'X' next to each item.</t>
    </r>
  </si>
  <si>
    <t>Project Name</t>
  </si>
  <si>
    <t>Site/Permit Number in ACCELA</t>
  </si>
  <si>
    <t>Date of Plan Preparation</t>
  </si>
  <si>
    <t>Legal Description of Site</t>
  </si>
  <si>
    <t>Certification by registered engineer, architect, or land surveyor</t>
  </si>
  <si>
    <t>North Arrow</t>
  </si>
  <si>
    <t>Location Map</t>
  </si>
  <si>
    <r>
      <t xml:space="preserve">Indication of plan scale </t>
    </r>
    <r>
      <rPr>
        <sz val="11"/>
        <color theme="1"/>
        <rFont val="Calibri"/>
        <family val="2"/>
      </rPr>
      <t>— (engineer scale only)</t>
    </r>
  </si>
  <si>
    <t>Property Lines</t>
  </si>
  <si>
    <t>Existing street right-of-way with dimensions</t>
  </si>
  <si>
    <t>Street Names</t>
  </si>
  <si>
    <t>Distance to nearest street intersection centerline</t>
  </si>
  <si>
    <t>Existing and proposed easements - please provide document numbers for existing Easements</t>
  </si>
  <si>
    <t>Right-of-Way encroachments identified, if any exist</t>
  </si>
  <si>
    <t>Benchmarks in Horizontal NAD83/IN83-EF and Vertical NAVD 88 datums</t>
  </si>
  <si>
    <t>Finished floor or slab elevations shown in North American Datum of 1988 (NAVD 88) datum</t>
  </si>
  <si>
    <t>Location, size and depth of all existing water, sanitary sewer and stormwater piping</t>
  </si>
  <si>
    <t>Location, size and depth of all proposed water, sanitary sewer and stormwater piping</t>
  </si>
  <si>
    <t xml:space="preserve">Phasing of project if applicable  </t>
  </si>
  <si>
    <t>Erosion control plan adequate for all site disturbance</t>
  </si>
  <si>
    <t>Comments:</t>
  </si>
  <si>
    <r>
      <rPr>
        <b/>
        <sz val="12"/>
        <color theme="1"/>
        <rFont val="Calibri"/>
        <family val="2"/>
        <scheme val="minor"/>
      </rPr>
      <t>Water</t>
    </r>
    <r>
      <rPr>
        <sz val="11"/>
        <color theme="1"/>
        <rFont val="Calibri"/>
        <family val="2"/>
        <scheme val="minor"/>
      </rPr>
      <t xml:space="preserve">
Please confirm that the following items are included in drawings by selecting 'X'. Please select 'N/A' if the item is not applicable to the project.</t>
    </r>
  </si>
  <si>
    <t>Verify with City Utilities Engineering for water availability</t>
  </si>
  <si>
    <r>
      <rPr>
        <u/>
        <sz val="11"/>
        <color theme="1"/>
        <rFont val="Calibri"/>
        <family val="2"/>
        <scheme val="minor"/>
      </rPr>
      <t>Note:</t>
    </r>
    <r>
      <rPr>
        <sz val="11"/>
        <color theme="1"/>
        <rFont val="Calibri"/>
        <family val="2"/>
        <scheme val="minor"/>
      </rPr>
      <t xml:space="preserve"> The Utility will not tap a private water main. Approval from City Utilities Engineering is required for service connections on water mains 16" and larger.</t>
    </r>
  </si>
  <si>
    <t>Water Comments:</t>
  </si>
  <si>
    <t xml:space="preserve">Grading plan  </t>
  </si>
  <si>
    <t>Calculations for:</t>
  </si>
  <si>
    <t>Runoff. (Quantification of flows for specific rain fall events.)</t>
  </si>
  <si>
    <t>Detention areas.</t>
  </si>
  <si>
    <t>Stage/storage relationships.</t>
  </si>
  <si>
    <t>Stage/discharge relationships.</t>
  </si>
  <si>
    <t>Routing. (Calculation for inflows and outflows of a stormwater feature.)</t>
  </si>
  <si>
    <t>Topographical and boundary survey/map</t>
  </si>
  <si>
    <r>
      <rPr>
        <u/>
        <sz val="11"/>
        <color theme="1"/>
        <rFont val="Calibri"/>
        <family val="2"/>
        <scheme val="minor"/>
      </rPr>
      <t xml:space="preserve">Note: </t>
    </r>
    <r>
      <rPr>
        <sz val="11"/>
        <color theme="1"/>
        <rFont val="Calibri"/>
        <family val="2"/>
        <scheme val="minor"/>
      </rPr>
      <t>The overland flow path needs identified.</t>
    </r>
  </si>
  <si>
    <t>Construction site dewatering discharge location</t>
  </si>
  <si>
    <t>Regulated drain encroachment</t>
  </si>
  <si>
    <t>Watershed of proposed project site, pre and post construction</t>
  </si>
  <si>
    <t>Pipe materials, elevations, waterway openings, and culvert sizes pre and post construction of project watershed.</t>
  </si>
  <si>
    <t>Identify all impervious surface for pre and post construction.</t>
  </si>
  <si>
    <r>
      <rPr>
        <u/>
        <sz val="11"/>
        <color theme="1"/>
        <rFont val="Calibri"/>
        <family val="2"/>
        <scheme val="minor"/>
      </rPr>
      <t>Note:</t>
    </r>
    <r>
      <rPr>
        <sz val="11"/>
        <color theme="1"/>
        <rFont val="Calibri"/>
        <family val="2"/>
        <scheme val="minor"/>
      </rPr>
      <t xml:space="preserve"> If sewer is tapping into an existing public City storm line a special use tap permit will be required.</t>
    </r>
  </si>
  <si>
    <t>Typical Certificate of Compliance holds (contingent upon project requirements):</t>
  </si>
  <si>
    <t>Final inspection.</t>
  </si>
  <si>
    <t>Stormwater Comments:</t>
  </si>
  <si>
    <r>
      <rPr>
        <b/>
        <sz val="12"/>
        <color theme="1"/>
        <rFont val="Calibri"/>
        <family val="2"/>
        <scheme val="minor"/>
      </rPr>
      <t>Sanitary Sewer</t>
    </r>
    <r>
      <rPr>
        <sz val="11"/>
        <color theme="1"/>
        <rFont val="Calibri"/>
        <family val="2"/>
        <scheme val="minor"/>
      </rPr>
      <t xml:space="preserve">
Please confirm that the following items are included in drawings by selecting 'X'. Please select 'N/A' if the item is not applicable to the project.</t>
    </r>
  </si>
  <si>
    <t>Verify with City Utilities Engineering for capacity availability.</t>
  </si>
  <si>
    <t>Provide anticipated flows from the proposed land use.</t>
  </si>
  <si>
    <t>Sewer Comments:</t>
  </si>
  <si>
    <t>Proposed intended use</t>
  </si>
  <si>
    <t>Each building must have an independent connection to a public water main.</t>
  </si>
  <si>
    <t>Combination water services (fire, domestic and irrigation) must have outside the building private curbstops/valves to allow for each service to be operated independently of the other services.</t>
  </si>
  <si>
    <t xml:space="preserve">Location of water point of connection and service size. </t>
  </si>
  <si>
    <t xml:space="preserve">Elevations of all utilities in proximity or at crossing of water and sewer pipes. </t>
  </si>
  <si>
    <t xml:space="preserve">Length, size, and material type of proposed water service. </t>
  </si>
  <si>
    <r>
      <t xml:space="preserve">Plumbing plans to include all piping and fixture inside building including isometric, meter (include locking bypass on all meters 1 </t>
    </r>
    <r>
      <rPr>
        <vertAlign val="superscript"/>
        <sz val="11"/>
        <color theme="1"/>
        <rFont val="Calibri"/>
        <family val="2"/>
        <scheme val="minor"/>
      </rPr>
      <t>1</t>
    </r>
    <r>
      <rPr>
        <sz val="11"/>
        <color theme="1"/>
        <rFont val="Calibri"/>
        <family val="2"/>
        <scheme val="minor"/>
      </rPr>
      <t>/</t>
    </r>
    <r>
      <rPr>
        <vertAlign val="subscript"/>
        <sz val="11"/>
        <color theme="1"/>
        <rFont val="Calibri"/>
        <family val="2"/>
        <scheme val="minor"/>
      </rPr>
      <t>2</t>
    </r>
    <r>
      <rPr>
        <sz val="11"/>
        <color theme="1"/>
        <rFont val="Calibri"/>
        <family val="2"/>
        <scheme val="minor"/>
      </rPr>
      <t>” and larger) and expected flows (in GPM).</t>
    </r>
  </si>
  <si>
    <t xml:space="preserve">Provide calculated maximum water demand for facility. </t>
  </si>
  <si>
    <t xml:space="preserve">Grading and drainage plan  </t>
  </si>
  <si>
    <t>Each building must have an independent connection to a sanitary sewer.</t>
  </si>
  <si>
    <t>Location of off-site sewer and tap.</t>
  </si>
  <si>
    <t>Invert elevations of building sewer at the main and the building.</t>
  </si>
  <si>
    <t>Elevations of all utilities in proximity or at crossing of sewer pipes.</t>
  </si>
  <si>
    <t>Length, size, percent of slope and material of proposed building sewer.</t>
  </si>
  <si>
    <t>Minimum size of building sewer is 6”.</t>
  </si>
  <si>
    <t>Minimum slope of building sewer is 2% (1/4” per foot).</t>
  </si>
  <si>
    <t>Top of sewer exiting building placed below the frost protection line (36”).</t>
  </si>
  <si>
    <t>Cleanouts required every 100 feet and 5± feet outside the building on building sanitary sewer lateral.</t>
  </si>
  <si>
    <t>Cleanouts placed at all breaks in building sewer line.</t>
  </si>
  <si>
    <t>All 90 degree turns in building sanitary sewer laterals accomplished by 45-degree elbows.</t>
  </si>
  <si>
    <t>Internal plumbing plans.</t>
  </si>
  <si>
    <t>Public main acceptance by City.</t>
  </si>
  <si>
    <t>Private main approval by City.</t>
  </si>
  <si>
    <t>External grease interceptor inspection.</t>
  </si>
  <si>
    <t>Domestic service line, fire service, and irrigation service (if applicable) separated and valved outside building. Label the valve on the fire line as ‘Yard PIV’ (Post Indicator Valve) and domestic/irrigation line as gate valve.</t>
  </si>
  <si>
    <t>If fire protection will be provided for the project, fire protection plans will need to be submitted to Development Services for review and approval.</t>
  </si>
  <si>
    <t>If a booster pump is being proposed, explain why. Show the location and size of proposed pump. Provide proposed water demand and pump specifications. Provide a notation near any suction control valves that they maintain a minimum pressure of 20psi.</t>
  </si>
  <si>
    <t>Per the Fort Wayne Water Utility General Rules and Regulations a project may be required to have a backflow preventer.</t>
  </si>
  <si>
    <r>
      <rPr>
        <u/>
        <sz val="11"/>
        <color theme="1"/>
        <rFont val="Calibri"/>
        <family val="2"/>
        <scheme val="minor"/>
      </rPr>
      <t xml:space="preserve">Note: </t>
    </r>
    <r>
      <rPr>
        <sz val="11"/>
        <color theme="1"/>
        <rFont val="Calibri"/>
        <family val="2"/>
        <scheme val="minor"/>
      </rPr>
      <t>If a backflow preventer is required and the water service line is between 5/8” and 1” then the backflow preventer must be installed after the meter.  If the water service line is 1½” or larger then the backflow preventer must be installed after the locking meter bypass line.  Note that the height of all backflow preventers must be between 12” to 60” above the finished floor.  Type of backflow device for a fire, domestic, and irrigation line is as follows respectively: Double Check Valve Assembly, Reduced principle Pressure Device, and Vacuum Breaker.</t>
    </r>
  </si>
  <si>
    <t>The following notes must be added to the plans if applicable to the project:</t>
  </si>
  <si>
    <r>
      <t xml:space="preserve">All work shall conform to State and local plumbing and backflow prevention codes and with all specifications of the Fort Wayne Water Utility as identified in the </t>
    </r>
    <r>
      <rPr>
        <i/>
        <sz val="11"/>
        <color theme="1"/>
        <rFont val="Calibri"/>
        <family val="2"/>
        <scheme val="minor"/>
      </rPr>
      <t>City Utilities Design Standards Manual</t>
    </r>
    <r>
      <rPr>
        <sz val="11"/>
        <color theme="1"/>
        <rFont val="Calibri"/>
        <family val="2"/>
        <scheme val="minor"/>
      </rPr>
      <t>.</t>
    </r>
  </si>
  <si>
    <t>All water taps, water lines and fire lines 3” or larger must be disinfected.  All samples from two consecutive days must be taken to an approved testing lab, and the lab analysis reports must be submitted to Development Services showing that the samples have passed the tests for two consecutive days per ANSI/AWWA C651-92, the AWWA standard for disinfecting water mains.</t>
  </si>
  <si>
    <t>Vacuum breakers must be installed on all existing or proposed hose bibs, mop/service sinks and wall yard hydrants.</t>
  </si>
  <si>
    <t>Backflow devices are to be tested upon installation with test results submitted to Development Services. For existing backflow devices, a report in conformance with Fort Wayne Water Utility General Rules and Regulations and state code must be submitted to City Utilities Development Services.</t>
  </si>
  <si>
    <t>System Development Charge paid.</t>
  </si>
  <si>
    <t>Dimensions of proposed building(s), intended use</t>
  </si>
  <si>
    <t>Front, side, and rear dimensions</t>
  </si>
  <si>
    <t>Elevations in North American Vertical Datum of 1988 (NAVD 88) Datum.</t>
  </si>
  <si>
    <t>Minimum size of building sewer is 6”</t>
  </si>
  <si>
    <t>Finish floor elevation of building.</t>
  </si>
  <si>
    <t>Cleanouts required every 100 feet and "5± feet outside the building on building sanitary sewer lateral.</t>
  </si>
  <si>
    <t>Final tap inspection by New Water &amp; Sewer. Call (260) 427-1161 prior to backfilling.</t>
  </si>
  <si>
    <t>Dye Trace by WPC Plant (Field Ops).</t>
  </si>
  <si>
    <t>Area Connection Fees paid.</t>
  </si>
  <si>
    <r>
      <t xml:space="preserve">Single Family Residential (SFR)
</t>
    </r>
    <r>
      <rPr>
        <sz val="12"/>
        <color theme="1"/>
        <rFont val="Calibri"/>
        <family val="2"/>
        <scheme val="minor"/>
      </rPr>
      <t xml:space="preserve">Please indicate the applicable utility(s) needed for this project by selecting 'Yes' or 'No' next to each utility. Once done, please complete the appropriate utility sections below. </t>
    </r>
  </si>
  <si>
    <t>All work shall conform to the State and local plumbing and backflow prevention codes and with all specification of the Fort Wayne Water Utility as identified in Design Standards.</t>
  </si>
  <si>
    <t>Final inspection and approval from the Allen County Building Department.</t>
  </si>
  <si>
    <r>
      <t xml:space="preserve">Remodel
</t>
    </r>
    <r>
      <rPr>
        <sz val="12"/>
        <color theme="1"/>
        <rFont val="Calibri"/>
        <family val="2"/>
        <scheme val="minor"/>
      </rPr>
      <t xml:space="preserve">Please indicate the applicable utility(s) needed for this project by selecting 'Yes' or 'No' next to each utility. Once done, please complete the appropriate utility sections below. </t>
    </r>
  </si>
  <si>
    <t>Proposed building intended use</t>
  </si>
  <si>
    <t>Internal plumbing plans</t>
  </si>
  <si>
    <t>Existing and proposed Water Meters and Backflow Preventers.</t>
  </si>
  <si>
    <t>DPS Record Number/Permit Number in ACCELA</t>
  </si>
  <si>
    <t>DPS Site Permit Record Number/Permit Number in ACCELA</t>
  </si>
  <si>
    <t>Project Name / Site Address</t>
  </si>
  <si>
    <t xml:space="preserve">General Conceptual Drainage plan  </t>
  </si>
  <si>
    <t>Grading plan, if available</t>
  </si>
  <si>
    <t>Construction site dewatering discharge location, if available</t>
  </si>
  <si>
    <t>Project Location</t>
  </si>
  <si>
    <r>
      <t xml:space="preserve">Primary Development Plan
</t>
    </r>
    <r>
      <rPr>
        <sz val="12"/>
        <color theme="1"/>
        <rFont val="Calibri"/>
        <family val="2"/>
        <scheme val="minor"/>
      </rPr>
      <t xml:space="preserve">Please indicate the applicable utility(s) needed for this project by selecting 'Yes' or 'No' next to each utility. Once done, please identify the Project Location and complete the General Requirments section and the appropriate utility section(s) below. </t>
    </r>
  </si>
  <si>
    <t>Typical Comments will note which of the following items will be needed at the next review:</t>
  </si>
  <si>
    <t>SWPPP</t>
  </si>
  <si>
    <t>Easements</t>
  </si>
  <si>
    <t>Public Stormwater Contract</t>
  </si>
  <si>
    <t>Is the project located inside Fort Wayne city limits?</t>
  </si>
  <si>
    <r>
      <rPr>
        <b/>
        <sz val="12"/>
        <color theme="1"/>
        <rFont val="Calibri"/>
        <family val="2"/>
        <scheme val="minor"/>
      </rPr>
      <t>Stormwater</t>
    </r>
    <r>
      <rPr>
        <sz val="11"/>
        <color theme="1"/>
        <rFont val="Calibri"/>
        <family val="2"/>
        <scheme val="minor"/>
      </rPr>
      <t xml:space="preserve">
Please confirm that the following items are included in drawings by selecting 'X'. Please select 'N/A' if the item is not applicable to the project. </t>
    </r>
  </si>
  <si>
    <r>
      <t xml:space="preserve">Primary Development Plat
</t>
    </r>
    <r>
      <rPr>
        <sz val="12"/>
        <color theme="1"/>
        <rFont val="Calibri"/>
        <family val="2"/>
        <scheme val="minor"/>
      </rPr>
      <t xml:space="preserve">Please indicate the applicable utility(s) needed for this project by selecting 'Yes' or 'No' next to each utility. Once done, please identify the Project Location and complete the General Requirments section and the appropriate utility section(s) below. </t>
    </r>
  </si>
  <si>
    <t>Sanitary Sewer</t>
  </si>
  <si>
    <t>Connection line shown to City water mains.</t>
  </si>
  <si>
    <t>Control manhole, grease interceptor , or sand/oil separator may be required.</t>
  </si>
  <si>
    <t>Control Manhole Inspection.</t>
  </si>
  <si>
    <t>Typical Occupancy / Closeout Items:</t>
  </si>
  <si>
    <t>Sand/Oil Separator</t>
  </si>
  <si>
    <t>Final tap inspection approved/completed.</t>
  </si>
  <si>
    <t>Sand/Oil Separator.</t>
  </si>
  <si>
    <t>Stormwater Management Plan</t>
  </si>
  <si>
    <t>Drawings</t>
  </si>
  <si>
    <t>Maintenance Agreement</t>
  </si>
  <si>
    <r>
      <t xml:space="preserve">Secondary Development Plan
</t>
    </r>
    <r>
      <rPr>
        <sz val="12"/>
        <color theme="1"/>
        <rFont val="Calibri"/>
        <family val="2"/>
        <scheme val="minor"/>
      </rPr>
      <t xml:space="preserve">Please indicate the applicable utility(s) needed for this project by selecting 'Yes' or 'No' next to each utility. Once done, please identify the Project Location and complete the General Requirments section and the appropriate utility section(s) below. </t>
    </r>
  </si>
  <si>
    <t>Water main extension projects require hydraulic calculations in accordance with Design Standards Manual. Submittal shall include all of the following: Exhibit W5-2, Exhibit W5-3, Exhibit W5-4, Exhibit W5-5, Exhibit W5-6, Exhibit W5-7, Exhibit W5-8.</t>
  </si>
  <si>
    <t>Topographical/boundary survey</t>
  </si>
  <si>
    <t>Proposed stormwater infrastructure</t>
  </si>
  <si>
    <t>Detention and post contstruction plan</t>
  </si>
  <si>
    <t>Plan and profile (pipe and ditch/swale)</t>
  </si>
  <si>
    <t>Narrative</t>
  </si>
  <si>
    <t>Erosion control plan per the construction general permit to provide adequate control of erosion and siltation for all sites regardless of land disturbance.</t>
  </si>
  <si>
    <t>O&amp;M Manual</t>
  </si>
  <si>
    <t>Cross-sections (ditch, basin, swale, open channels, etc.)</t>
  </si>
  <si>
    <t>Report</t>
  </si>
  <si>
    <t>Reports</t>
  </si>
  <si>
    <t>Watershed map of proposed project site, pre and post construction</t>
  </si>
  <si>
    <t>Stage-volume</t>
  </si>
  <si>
    <t>Stage-discharge</t>
  </si>
  <si>
    <t>Calculations for (including model inputs):</t>
  </si>
  <si>
    <t>SWPPP Application</t>
  </si>
  <si>
    <t>Permit Certifciation Form</t>
  </si>
  <si>
    <t>Plans</t>
  </si>
  <si>
    <t>O&amp;M</t>
  </si>
  <si>
    <t>Typical Items Needed:</t>
  </si>
  <si>
    <t>Typical ILP Holds:</t>
  </si>
  <si>
    <t>Stormwater Contract</t>
  </si>
  <si>
    <t>Fees paid</t>
  </si>
  <si>
    <t>Final inspection</t>
  </si>
  <si>
    <t>Final SWPPP inspection</t>
  </si>
  <si>
    <t>Special Use Permits</t>
  </si>
  <si>
    <t>Encroachments</t>
  </si>
  <si>
    <t>Stormwater Permit Certification Form</t>
  </si>
  <si>
    <t>Recorded easements</t>
  </si>
  <si>
    <t>SWPPP inspection</t>
  </si>
  <si>
    <t>Maintenance Agreement (Inspection &amp; Maintenance Form)</t>
  </si>
  <si>
    <r>
      <rPr>
        <b/>
        <sz val="12"/>
        <color theme="1"/>
        <rFont val="Calibri"/>
        <family val="2"/>
        <scheme val="minor"/>
      </rPr>
      <t>Stormwater</t>
    </r>
    <r>
      <rPr>
        <sz val="11"/>
        <color theme="1"/>
        <rFont val="Calibri"/>
        <family val="2"/>
        <scheme val="minor"/>
      </rPr>
      <t xml:space="preserve">
Please confirm that the following items are included in drawings by selecting 'X'. Please select 'N/A' if the item is not applicable to the project.</t>
    </r>
  </si>
  <si>
    <r>
      <t xml:space="preserve">Secondary Development Plat
</t>
    </r>
    <r>
      <rPr>
        <sz val="12"/>
        <color theme="1"/>
        <rFont val="Calibri"/>
        <family val="2"/>
        <scheme val="minor"/>
      </rPr>
      <t xml:space="preserve">Please indicate the applicable utility(s) needed for this project by selecting 'Yes' or 'No' next to each utility. Once done, please identify the Project Location and complete the General Requirments section and the appropriate utility section(s) below. </t>
    </r>
  </si>
  <si>
    <r>
      <t xml:space="preserve">SITE
</t>
    </r>
    <r>
      <rPr>
        <sz val="12"/>
        <color theme="1"/>
        <rFont val="Calibri"/>
        <family val="2"/>
        <scheme val="minor"/>
      </rPr>
      <t xml:space="preserve">Please indicate the applicable utility(s) needed for this project by selecting 'Yes' or 'No' next to each utility. Once done, please identify the Project Location and complete the General Requirments section and the appropriate utility section(s) below. </t>
    </r>
  </si>
  <si>
    <t>Public water main extension acceptance</t>
  </si>
  <si>
    <t>Water Availability Fee paid</t>
  </si>
  <si>
    <t>Disinfection test reports</t>
  </si>
  <si>
    <t>Backflow certification on fire line</t>
  </si>
  <si>
    <t>Backflow certification on domestic line</t>
  </si>
  <si>
    <t>Backflow certification on irrigation line</t>
  </si>
  <si>
    <t>As-built plan of private water main extension</t>
  </si>
  <si>
    <t>Re-certification on backflow preventers if expired</t>
  </si>
  <si>
    <t>Final inspection - by City Utilities Engineering</t>
  </si>
  <si>
    <t>System Development Charge paid</t>
  </si>
  <si>
    <t>Control Manhole inspection</t>
  </si>
  <si>
    <t>Meter Detail with Meter Size Noted</t>
  </si>
  <si>
    <r>
      <rPr>
        <b/>
        <sz val="12"/>
        <color theme="1"/>
        <rFont val="Calibri"/>
        <family val="2"/>
        <scheme val="minor"/>
      </rPr>
      <t>Stormwater</t>
    </r>
    <r>
      <rPr>
        <sz val="11"/>
        <color theme="1"/>
        <rFont val="Calibri"/>
        <family val="2"/>
        <scheme val="minor"/>
      </rPr>
      <t xml:space="preserve">
If this site is not part of a larger plan, please contact Development Services for additional requirements.</t>
    </r>
  </si>
  <si>
    <r>
      <rPr>
        <b/>
        <sz val="12"/>
        <color theme="1"/>
        <rFont val="Calibri"/>
        <family val="2"/>
        <scheme val="minor"/>
      </rPr>
      <t>Water</t>
    </r>
    <r>
      <rPr>
        <sz val="11"/>
        <color theme="1"/>
        <rFont val="Calibri"/>
        <family val="2"/>
        <scheme val="minor"/>
      </rPr>
      <t xml:space="preserve">
Please confirm that the following item is included in drawings by selecting 'X'. Please select 'N/A' if the item is not applicable to the project.</t>
    </r>
  </si>
  <si>
    <r>
      <rPr>
        <b/>
        <sz val="12"/>
        <color theme="1"/>
        <rFont val="Calibri"/>
        <family val="2"/>
        <scheme val="minor"/>
      </rPr>
      <t>Sanitary Sewer</t>
    </r>
    <r>
      <rPr>
        <sz val="11"/>
        <color theme="1"/>
        <rFont val="Calibri"/>
        <family val="2"/>
        <scheme val="minor"/>
      </rPr>
      <t xml:space="preserve">
Please confirm that the following item is included in drawings by selecting 'X'. Please select 'N/A' if the item is not applicable to the project.</t>
    </r>
  </si>
  <si>
    <t>Proposed pool</t>
  </si>
  <si>
    <t>Existing utilities</t>
  </si>
  <si>
    <t>Regulated drains</t>
  </si>
  <si>
    <t>Site Map (Note: Overland flow path needs identified)</t>
  </si>
  <si>
    <t>Typical Certificate of Compliance Comments</t>
  </si>
  <si>
    <t>Any and all discharges of water from swimming pools shall be directed to a sanitary sewer per Fort Wayne Stormwater Utility Rules and Regulations. Please coordinate any discharges with City Utilities.</t>
  </si>
  <si>
    <t>Erosion control measures need to be made to prevent runoff from leaving the site and prevent standing water on the site per City of Fort Wayne Code 152.04 (C)(2).</t>
  </si>
  <si>
    <t>Pool Type</t>
  </si>
  <si>
    <t>Commercial Pool</t>
  </si>
  <si>
    <t>Residential Pool</t>
  </si>
  <si>
    <t>Dye Trace by WPC Plant (Field Ops)</t>
  </si>
  <si>
    <t>External grease interceptor inspection</t>
  </si>
  <si>
    <t>Area Connection Fees paid</t>
  </si>
  <si>
    <t>Backflow preventers (domestic, fire and irrigation devices) tests</t>
  </si>
  <si>
    <t>Private main approval by City</t>
  </si>
  <si>
    <t>Public main acceptance by City</t>
  </si>
  <si>
    <r>
      <t xml:space="preserve">Driveway
</t>
    </r>
    <r>
      <rPr>
        <sz val="12"/>
        <color theme="1"/>
        <rFont val="Calibri"/>
        <family val="2"/>
        <scheme val="minor"/>
      </rPr>
      <t>Please indicate the type of driveway below.</t>
    </r>
  </si>
  <si>
    <t>Residential</t>
  </si>
  <si>
    <t>Non-residential</t>
  </si>
  <si>
    <t>Maintenance agreement if detention is needed</t>
  </si>
  <si>
    <t>Erosion control plan.</t>
  </si>
  <si>
    <t>Residential Requirements</t>
  </si>
  <si>
    <t>Pipe materials culvert sizes</t>
  </si>
  <si>
    <t>Non-residential Requirments</t>
  </si>
  <si>
    <t>All 90 degree turns in building sanitary sewer laterals accomplished by 45-degree elbows. 90 degree elbows are not allowed.</t>
  </si>
  <si>
    <t>"As-built" record drawings and basin volume calculations</t>
  </si>
  <si>
    <t>Field measured inverts are suggested, but not necessary</t>
  </si>
  <si>
    <r>
      <rPr>
        <u/>
        <sz val="11"/>
        <color theme="1"/>
        <rFont val="Calibri"/>
        <family val="2"/>
        <scheme val="minor"/>
      </rPr>
      <t>Note:</t>
    </r>
    <r>
      <rPr>
        <sz val="11"/>
        <color theme="1"/>
        <rFont val="Calibri"/>
        <family val="2"/>
        <scheme val="minor"/>
      </rPr>
      <t xml:space="preserve"> Survey must include the following:</t>
    </r>
    <r>
      <rPr>
        <u/>
        <sz val="11"/>
        <color theme="1"/>
        <rFont val="Calibri"/>
        <family val="2"/>
        <scheme val="minor"/>
      </rPr>
      <t xml:space="preserve">
</t>
    </r>
    <r>
      <rPr>
        <sz val="11"/>
        <color theme="1"/>
        <rFont val="Symbol"/>
        <family val="1"/>
        <charset val="2"/>
      </rPr>
      <t xml:space="preserve">· </t>
    </r>
    <r>
      <rPr>
        <sz val="11"/>
        <color theme="1"/>
        <rFont val="Calibri"/>
        <family val="2"/>
        <scheme val="minor"/>
      </rPr>
      <t xml:space="preserve">Overland flow path and elevations need to be identified.
</t>
    </r>
    <r>
      <rPr>
        <sz val="11"/>
        <color theme="1"/>
        <rFont val="Symbol"/>
        <family val="1"/>
        <charset val="2"/>
      </rPr>
      <t xml:space="preserve">· </t>
    </r>
    <r>
      <rPr>
        <sz val="11"/>
        <color theme="1"/>
        <rFont val="Calibri"/>
        <family val="2"/>
        <scheme val="minor"/>
      </rPr>
      <t xml:space="preserve">Flood protection grade should be labeled for every building.
</t>
    </r>
    <r>
      <rPr>
        <sz val="11"/>
        <color theme="1"/>
        <rFont val="Symbol"/>
        <family val="1"/>
        <charset val="2"/>
      </rPr>
      <t>·</t>
    </r>
    <r>
      <rPr>
        <sz val="11"/>
        <color theme="1"/>
        <rFont val="Calibri"/>
        <family val="2"/>
        <scheme val="minor"/>
      </rPr>
      <t xml:space="preserve"> Any applicable FEMA map should be referenced by number. 
</t>
    </r>
    <r>
      <rPr>
        <sz val="11"/>
        <color theme="1"/>
        <rFont val="Symbol"/>
        <family val="1"/>
        <charset val="2"/>
      </rPr>
      <t>·</t>
    </r>
    <r>
      <rPr>
        <sz val="11"/>
        <color theme="1"/>
        <rFont val="Calibri"/>
        <family val="2"/>
      </rPr>
      <t xml:space="preserve"> </t>
    </r>
    <r>
      <rPr>
        <sz val="11"/>
        <color theme="1"/>
        <rFont val="Calibri"/>
        <family val="2"/>
        <scheme val="minor"/>
      </rPr>
      <t>A statement addressing the potential wetlands based on the National Wetlands Inventory Maps or best available information as designated by CUE.</t>
    </r>
  </si>
  <si>
    <t>Proposed and existing drainage plan, including discharge points for existing and/or proposed sump pumps, geothermal systems, and downspouts</t>
  </si>
  <si>
    <r>
      <t xml:space="preserve">Swimming Pool (SWIM)
</t>
    </r>
    <r>
      <rPr>
        <sz val="12"/>
        <color theme="1"/>
        <rFont val="Calibri"/>
        <family val="2"/>
        <scheme val="minor"/>
      </rPr>
      <t xml:space="preserve">Please indicate the applicable utility(s) needed for this project by selecting 'Yes' or 'No' next to each utility. Once done, please identify the Project Location and Pool Type and complete the General Requirments section and the appropriate utility section(s)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</si>
</sst>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font>
    <font>
      <sz val="11"/>
      <color rgb="FFFF0000"/>
      <name val="Calibri"/>
      <family val="2"/>
      <scheme val="minor"/>
    </font>
    <font>
      <sz val="11"/>
      <color theme="0"/>
      <name val="Calibri"/>
      <family val="2"/>
      <scheme val="minor"/>
    </font>
    <font>
      <sz val="12"/>
      <color theme="1"/>
      <name val="Calibri"/>
      <family val="2"/>
      <scheme val="minor"/>
    </font>
    <font>
      <u/>
      <sz val="11"/>
      <color theme="1"/>
      <name val="Calibri"/>
      <family val="2"/>
      <scheme val="minor"/>
    </font>
    <font>
      <i/>
      <sz val="11"/>
      <color theme="1"/>
      <name val="Calibri"/>
      <family val="2"/>
      <scheme val="minor"/>
    </font>
    <font>
      <vertAlign val="superscript"/>
      <sz val="11"/>
      <color theme="1"/>
      <name val="Calibri"/>
      <family val="2"/>
      <scheme val="minor"/>
    </font>
    <font>
      <vertAlign val="subscript"/>
      <sz val="11"/>
      <color theme="1"/>
      <name val="Calibri"/>
      <family val="2"/>
      <scheme val="minor"/>
    </font>
    <font>
      <sz val="11"/>
      <color theme="1"/>
      <name val="Symbol"/>
      <family val="1"/>
      <charset val="2"/>
    </font>
    <font>
      <b/>
      <sz val="12"/>
      <color theme="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xf numFmtId="0" fontId="5" fillId="0" borderId="0" xfId="0" applyFont="1"/>
    <xf numFmtId="0" fontId="0" fillId="0" borderId="0" xfId="0" applyAlignment="1">
      <alignment wrapText="1"/>
    </xf>
    <xf numFmtId="0" fontId="0" fillId="0" borderId="0" xfId="0" applyAlignment="1">
      <alignment vertical="top" wrapText="1"/>
    </xf>
    <xf numFmtId="0" fontId="4" fillId="0" borderId="0" xfId="0" applyFont="1"/>
    <xf numFmtId="0" fontId="0" fillId="0" borderId="7" xfId="0" applyBorder="1" applyAlignment="1">
      <alignment vertical="center"/>
    </xf>
    <xf numFmtId="0" fontId="0" fillId="0" borderId="0" xfId="0" applyAlignment="1">
      <alignmen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horizontal="left"/>
    </xf>
    <xf numFmtId="0" fontId="0" fillId="0" borderId="0" xfId="0" applyAlignment="1">
      <alignment horizontal="left" wrapText="1"/>
    </xf>
    <xf numFmtId="0" fontId="0" fillId="0" borderId="0" xfId="0"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6" xfId="0" applyBorder="1"/>
    <xf numFmtId="0" fontId="0" fillId="0" borderId="0" xfId="0" applyAlignment="1">
      <alignment horizontal="left" vertical="top" wrapText="1"/>
    </xf>
    <xf numFmtId="0" fontId="0" fillId="0" borderId="1" xfId="0" applyBorder="1" applyProtection="1">
      <protection locked="0"/>
    </xf>
    <xf numFmtId="0" fontId="0" fillId="0" borderId="1" xfId="0" applyBorder="1" applyAlignment="1" applyProtection="1">
      <alignment horizontal="center" vertical="center"/>
      <protection locked="0"/>
    </xf>
    <xf numFmtId="0" fontId="12" fillId="0" borderId="0" xfId="0" applyFont="1" applyAlignment="1">
      <alignment horizontal="left" vertical="center" wrapText="1"/>
    </xf>
    <xf numFmtId="0" fontId="0" fillId="0" borderId="0" xfId="0" applyAlignment="1" applyProtection="1">
      <alignment horizontal="center" vertical="center"/>
      <protection locked="0"/>
    </xf>
    <xf numFmtId="0" fontId="4" fillId="0" borderId="0" xfId="0" applyFont="1" applyAlignment="1">
      <alignment horizontal="left"/>
    </xf>
    <xf numFmtId="0" fontId="0" fillId="0" borderId="1" xfId="0" applyBorder="1" applyAlignment="1" applyProtection="1">
      <alignment horizontal="center"/>
      <protection locked="0"/>
    </xf>
    <xf numFmtId="0" fontId="5" fillId="0" borderId="0" xfId="0" applyFont="1" applyAlignment="1">
      <alignment vertical="center"/>
    </xf>
    <xf numFmtId="0" fontId="0" fillId="0" borderId="1" xfId="0" applyBorder="1" applyAlignment="1" applyProtection="1">
      <alignment horizontal="left" vertical="center"/>
      <protection locked="0"/>
    </xf>
    <xf numFmtId="0" fontId="0" fillId="0" borderId="0" xfId="0" applyAlignment="1">
      <alignment horizontal="left"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1" xfId="0" applyBorder="1" applyAlignment="1" applyProtection="1">
      <alignment horizontal="left" vertical="top" wrapText="1"/>
      <protection locked="0"/>
    </xf>
    <xf numFmtId="0" fontId="0" fillId="0" borderId="3" xfId="0" applyBorder="1" applyAlignment="1">
      <alignment horizontal="left" vertical="center"/>
    </xf>
    <xf numFmtId="0" fontId="0" fillId="0" borderId="0" xfId="0" applyAlignment="1">
      <alignment horizontal="left"/>
    </xf>
    <xf numFmtId="0" fontId="0" fillId="0" borderId="0" xfId="0" applyAlignment="1">
      <alignment horizontal="left" vertical="center"/>
    </xf>
    <xf numFmtId="0" fontId="0" fillId="0" borderId="6" xfId="0" applyBorder="1" applyAlignment="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08B4D-985E-4E6A-B9F9-B3702775310D}">
  <sheetPr codeName="Sheet1"/>
  <dimension ref="A2:M19"/>
  <sheetViews>
    <sheetView showGridLines="0" tabSelected="1" zoomScaleNormal="100" workbookViewId="0">
      <selection activeCell="D2" sqref="D2:E2"/>
    </sheetView>
  </sheetViews>
  <sheetFormatPr defaultRowHeight="15" x14ac:dyDescent="0.25"/>
  <cols>
    <col min="1" max="1" width="6.42578125" customWidth="1"/>
    <col min="2" max="2" width="4.7109375" customWidth="1"/>
    <col min="3" max="3" width="2.140625" customWidth="1"/>
    <col min="4" max="4" width="30.7109375" customWidth="1"/>
    <col min="5" max="5" width="90.7109375" customWidth="1"/>
  </cols>
  <sheetData>
    <row r="2" spans="1:13" ht="21" customHeight="1" x14ac:dyDescent="0.25">
      <c r="A2" s="1" t="s">
        <v>0</v>
      </c>
      <c r="B2" s="1"/>
      <c r="C2" s="8"/>
      <c r="D2" s="29"/>
      <c r="E2" s="29"/>
      <c r="F2" s="1"/>
      <c r="G2" s="28">
        <f>COUNTBLANK(D2)</f>
        <v>1</v>
      </c>
      <c r="H2" s="1"/>
      <c r="I2" s="1"/>
      <c r="J2" s="1"/>
      <c r="K2" s="1"/>
      <c r="L2" s="1"/>
      <c r="M2" s="1"/>
    </row>
    <row r="3" spans="1:13" ht="21" customHeight="1" x14ac:dyDescent="0.25">
      <c r="A3" s="1" t="s">
        <v>1</v>
      </c>
      <c r="B3" s="1"/>
      <c r="C3" s="1"/>
      <c r="D3" s="29"/>
      <c r="E3" s="29"/>
      <c r="F3" s="1"/>
      <c r="G3" s="28">
        <f>COUNTBLANK(D3)</f>
        <v>1</v>
      </c>
      <c r="H3" s="1"/>
      <c r="I3" s="1"/>
      <c r="J3" s="1"/>
      <c r="K3" s="1"/>
      <c r="L3" s="1"/>
      <c r="M3" s="1"/>
    </row>
    <row r="4" spans="1:13" x14ac:dyDescent="0.25">
      <c r="D4" s="26" t="b">
        <f>IF(AND(G2=1,G3=0),"Please add Project Name",IF(AND(G2=0,G3=1),"Please add Address",FALSE))</f>
        <v>0</v>
      </c>
    </row>
    <row r="5" spans="1:13" ht="45" customHeight="1" x14ac:dyDescent="0.25">
      <c r="A5" s="30" t="s">
        <v>2</v>
      </c>
      <c r="B5" s="30"/>
      <c r="C5" s="30"/>
      <c r="D5" s="30"/>
      <c r="E5" s="30"/>
      <c r="F5" s="5"/>
      <c r="G5" s="5"/>
      <c r="H5" s="5"/>
      <c r="I5" s="5"/>
      <c r="J5" s="5"/>
      <c r="K5" s="5"/>
      <c r="L5" s="5"/>
      <c r="M5" s="5"/>
    </row>
    <row r="6" spans="1:13" x14ac:dyDescent="0.25">
      <c r="D6" s="7" t="str">
        <f>IF(AND(G2=0,G3=0,B18&gt;=1),"Please select 'Yes' or 'No' for each routing type."," ")</f>
        <v xml:space="preserve"> </v>
      </c>
    </row>
    <row r="7" spans="1:13" ht="15.75" customHeight="1" x14ac:dyDescent="0.25">
      <c r="B7" s="27"/>
      <c r="D7" t="s">
        <v>3</v>
      </c>
      <c r="E7" s="26" t="str">
        <f>IF(B7="No"," ",IF(AND('Primary Development Plan'!B78&gt;=1,B7="Yes"),"Missing Requirements"," "))</f>
        <v xml:space="preserve"> </v>
      </c>
    </row>
    <row r="8" spans="1:13" ht="15.75" customHeight="1" x14ac:dyDescent="0.25">
      <c r="B8" s="27"/>
      <c r="D8" t="s">
        <v>4</v>
      </c>
      <c r="E8" s="26" t="str">
        <f>IF(B8="No"," ",IF(AND('Primary Development Plat'!B76&gt;=1,B8="Yes"),"Missing Requirements"," "))</f>
        <v xml:space="preserve"> </v>
      </c>
    </row>
    <row r="9" spans="1:13" ht="15.75" customHeight="1" x14ac:dyDescent="0.25">
      <c r="B9" s="27"/>
      <c r="D9" t="s">
        <v>5</v>
      </c>
      <c r="E9" s="26" t="str">
        <f>IF(B9="No"," ",IF(AND('Secondary Development Plan'!B148&gt;=1,B9="Yes"),"Missing Requirements"," "))</f>
        <v xml:space="preserve"> </v>
      </c>
    </row>
    <row r="10" spans="1:13" ht="15.75" customHeight="1" x14ac:dyDescent="0.25">
      <c r="B10" s="27"/>
      <c r="D10" t="s">
        <v>6</v>
      </c>
      <c r="E10" s="26" t="str">
        <f>IF(B10="No"," ",IF(AND('Secondary Development Plat'!B111&gt;=1,B10="Yes"),"Missing Requirements"," "))</f>
        <v xml:space="preserve"> </v>
      </c>
    </row>
    <row r="11" spans="1:13" ht="15.75" customHeight="1" x14ac:dyDescent="0.25">
      <c r="B11" s="27"/>
      <c r="D11" t="s">
        <v>7</v>
      </c>
      <c r="E11" s="26" t="str">
        <f>IF(B11="No"," ",IF(AND(SITE!B170&gt;=1,B11="Yes"),"Missing Requirements"," "))</f>
        <v xml:space="preserve"> </v>
      </c>
    </row>
    <row r="12" spans="1:13" ht="15.75" customHeight="1" x14ac:dyDescent="0.25">
      <c r="B12" s="27"/>
      <c r="D12" t="s">
        <v>8</v>
      </c>
      <c r="E12" s="26" t="str">
        <f>IF(B12="No"," ",IF(AND(SFR!B79&gt;=1,B12="Yes"),"Missing Requirements"," "))</f>
        <v xml:space="preserve"> </v>
      </c>
    </row>
    <row r="13" spans="1:13" ht="15.75" customHeight="1" x14ac:dyDescent="0.25">
      <c r="B13" s="27"/>
      <c r="D13" t="s">
        <v>9</v>
      </c>
      <c r="E13" s="26" t="str">
        <f>IF(B13="No"," ",IF(AND(SWIM!B63&gt;=1,B13="Yes"),"Missing Requirements"," "))</f>
        <v xml:space="preserve"> </v>
      </c>
    </row>
    <row r="14" spans="1:13" ht="15.75" customHeight="1" x14ac:dyDescent="0.25">
      <c r="B14" s="27"/>
      <c r="D14" t="s">
        <v>10</v>
      </c>
      <c r="E14" s="26" t="str">
        <f>IF(B14="No"," ",IF(AND(Remodel!B58&gt;=1,B14="Yes"),"Missing Requirements"," "))</f>
        <v xml:space="preserve"> </v>
      </c>
    </row>
    <row r="15" spans="1:13" ht="15.75" customHeight="1" x14ac:dyDescent="0.25">
      <c r="B15" s="27"/>
      <c r="D15" t="s">
        <v>11</v>
      </c>
      <c r="E15" s="26" t="str">
        <f>IF(B15="No"," ",IF(AND(Driveway!B68&gt;=1,B15="Yes"),"Missing Requirements"," "))</f>
        <v xml:space="preserve"> </v>
      </c>
    </row>
    <row r="16" spans="1:13" ht="15.75" customHeight="1" x14ac:dyDescent="0.25">
      <c r="B16" s="27"/>
      <c r="D16" t="s">
        <v>12</v>
      </c>
      <c r="E16" s="26" t="str">
        <f>IF(B16="No"," ",IF(AND('Parking Lot'!B59&gt;=1,B16="Yes"),"Missing Requirements"," "))</f>
        <v xml:space="preserve"> </v>
      </c>
    </row>
    <row r="18" spans="2:2" x14ac:dyDescent="0.25">
      <c r="B18" s="4">
        <f>COUNTBLANK(B7:B16)</f>
        <v>10</v>
      </c>
    </row>
    <row r="19" spans="2:2" x14ac:dyDescent="0.25">
      <c r="B19" s="4"/>
    </row>
  </sheetData>
  <sheetProtection algorithmName="SHA-512" hashValue="uZFuuxp2EBna6aTO1C5dOi3+udzseSRtmPercp7pRjzuxi4IMkUZ9ROvTNo6L3lzks2V5lzbsrUaUEklzFGlbQ==" saltValue="80XaJJdadNxhP8FFMBHIJQ==" spinCount="100000" sheet="1" objects="1" scenarios="1"/>
  <mergeCells count="3">
    <mergeCell ref="D2:E2"/>
    <mergeCell ref="D3:E3"/>
    <mergeCell ref="A5:E5"/>
  </mergeCells>
  <conditionalFormatting sqref="D4">
    <cfRule type="containsText" dxfId="0" priority="1" operator="containsText" text="FALSE">
      <formula>NOT(ISERROR(SEARCH("FALSE",D4)))</formula>
    </cfRule>
  </conditionalFormatting>
  <dataValidations count="1">
    <dataValidation type="list" allowBlank="1" showInputMessage="1" showErrorMessage="1" sqref="B7:B16" xr:uid="{57055CE2-1F0A-45B8-9464-F5A6BEF8D7F1}">
      <formula1>"Yes, No"</formula1>
    </dataValidation>
  </dataValidations>
  <pageMargins left="0.7" right="0.7" top="0.75" bottom="0.75" header="0.3" footer="0.3"/>
  <pageSetup orientation="portrait" r:id="rId1"/>
  <ignoredErrors>
    <ignoredError sqref="E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56C3-8696-4D06-B6FA-7BA3B0A43A34}">
  <dimension ref="A2:N68"/>
  <sheetViews>
    <sheetView showGridLines="0" workbookViewId="0"/>
  </sheetViews>
  <sheetFormatPr defaultRowHeight="15" x14ac:dyDescent="0.25"/>
  <cols>
    <col min="1" max="1" width="6.42578125" customWidth="1"/>
    <col min="2" max="2" width="4.7109375" customWidth="1"/>
    <col min="3" max="3" width="2.140625" customWidth="1"/>
    <col min="4" max="4" width="4.7109375" customWidth="1"/>
    <col min="5" max="5" width="116.7109375" customWidth="1"/>
  </cols>
  <sheetData>
    <row r="2" spans="1:13" ht="21" customHeight="1" x14ac:dyDescent="0.25">
      <c r="A2" s="1" t="s">
        <v>0</v>
      </c>
      <c r="B2" s="1"/>
      <c r="C2" s="1"/>
      <c r="D2" s="31">
        <f>General!D2</f>
        <v>0</v>
      </c>
      <c r="E2" s="32"/>
      <c r="F2" s="1"/>
      <c r="G2" s="1"/>
      <c r="H2" s="1"/>
      <c r="I2" s="1"/>
      <c r="J2" s="1"/>
      <c r="K2" s="1"/>
      <c r="L2" s="1"/>
      <c r="M2" s="1"/>
    </row>
    <row r="3" spans="1:13" ht="21" customHeight="1" x14ac:dyDescent="0.25">
      <c r="A3" s="1" t="s">
        <v>1</v>
      </c>
      <c r="B3" s="1"/>
      <c r="C3" s="1"/>
      <c r="D3" s="31">
        <f>General!D3</f>
        <v>0</v>
      </c>
      <c r="E3" s="32"/>
      <c r="F3" s="1"/>
      <c r="G3" s="1"/>
      <c r="H3" s="1"/>
      <c r="I3" s="1"/>
      <c r="J3" s="1"/>
      <c r="K3" s="1"/>
      <c r="L3" s="1"/>
      <c r="M3" s="1"/>
    </row>
    <row r="5" spans="1:13" ht="28.5" customHeight="1" x14ac:dyDescent="0.25">
      <c r="A5" s="37" t="s">
        <v>207</v>
      </c>
      <c r="B5" s="37"/>
      <c r="C5" s="37"/>
      <c r="D5" s="37"/>
      <c r="E5" s="37"/>
      <c r="F5" s="9"/>
      <c r="G5" s="9"/>
      <c r="H5" s="9"/>
      <c r="I5" s="9"/>
      <c r="J5" s="9"/>
      <c r="K5" s="9"/>
      <c r="L5" s="9"/>
      <c r="M5" s="9"/>
    </row>
    <row r="6" spans="1:13" ht="15.75" customHeight="1" x14ac:dyDescent="0.25">
      <c r="A6" s="24"/>
      <c r="B6" s="18"/>
      <c r="C6" s="18"/>
      <c r="D6" s="18"/>
      <c r="E6" s="18"/>
      <c r="F6" s="9"/>
      <c r="G6" s="9"/>
      <c r="H6" s="9"/>
      <c r="I6" s="9"/>
      <c r="J6" s="9"/>
      <c r="K6" s="9"/>
      <c r="L6" s="9"/>
      <c r="M6" s="9"/>
    </row>
    <row r="7" spans="1:13" ht="15.75" customHeight="1" x14ac:dyDescent="0.25">
      <c r="A7" s="18"/>
      <c r="B7" s="23"/>
      <c r="C7" s="1"/>
      <c r="D7" s="1" t="s">
        <v>208</v>
      </c>
      <c r="E7" s="18"/>
      <c r="F7" s="9"/>
      <c r="G7" s="9"/>
      <c r="H7" s="9"/>
      <c r="I7" s="9"/>
      <c r="J7" s="9"/>
      <c r="K7" s="9"/>
      <c r="L7" s="9"/>
      <c r="M7" s="9"/>
    </row>
    <row r="8" spans="1:13" ht="15.75" customHeight="1" x14ac:dyDescent="0.25">
      <c r="A8" s="18"/>
      <c r="B8" s="23"/>
      <c r="C8" s="1"/>
      <c r="D8" s="1" t="s">
        <v>209</v>
      </c>
      <c r="E8" s="17"/>
      <c r="F8" s="17"/>
      <c r="G8" s="17"/>
      <c r="H8" s="17"/>
      <c r="I8" s="17"/>
      <c r="J8" s="17"/>
      <c r="K8" s="17"/>
      <c r="L8" s="17"/>
      <c r="M8" s="17"/>
    </row>
    <row r="9" spans="1:13" ht="15.75" customHeight="1" x14ac:dyDescent="0.25">
      <c r="A9" s="18"/>
      <c r="B9" s="13"/>
      <c r="C9" s="1"/>
      <c r="D9" s="1"/>
      <c r="E9" s="17"/>
      <c r="F9" s="17"/>
      <c r="G9" s="17"/>
      <c r="H9" s="17"/>
      <c r="I9" s="17"/>
      <c r="J9" s="17"/>
      <c r="K9" s="17"/>
      <c r="L9" s="17"/>
      <c r="M9" s="17"/>
    </row>
    <row r="10" spans="1:13" ht="45.75" customHeight="1" x14ac:dyDescent="0.25">
      <c r="A10" s="30" t="s">
        <v>16</v>
      </c>
      <c r="B10" s="30"/>
      <c r="C10" s="30"/>
      <c r="D10" s="30"/>
      <c r="E10" s="30"/>
      <c r="F10" s="5"/>
      <c r="G10" s="5"/>
      <c r="H10" s="5"/>
      <c r="I10" s="5"/>
      <c r="J10" s="5"/>
      <c r="K10" s="5"/>
      <c r="L10" s="5"/>
      <c r="M10" s="5"/>
    </row>
    <row r="11" spans="1:13" x14ac:dyDescent="0.25">
      <c r="D11" s="7" t="str">
        <f>IF(AND(B36&gt;=1,General!B15="No")," ",IF(AND(B36&gt;=1,General!B15="Yes"),"Missing General Requirements"," "))</f>
        <v xml:space="preserve"> </v>
      </c>
    </row>
    <row r="12" spans="1:13" s="1" customFormat="1" ht="15.75" customHeight="1" x14ac:dyDescent="0.25">
      <c r="B12" s="23"/>
      <c r="D12" s="1" t="s">
        <v>17</v>
      </c>
    </row>
    <row r="13" spans="1:13" s="1" customFormat="1" ht="15.75" customHeight="1" x14ac:dyDescent="0.25">
      <c r="B13" s="23"/>
      <c r="D13" s="1" t="s">
        <v>18</v>
      </c>
    </row>
    <row r="14" spans="1:13" s="1" customFormat="1" ht="15.75" customHeight="1" x14ac:dyDescent="0.25">
      <c r="B14" s="23"/>
      <c r="D14" s="1" t="s">
        <v>19</v>
      </c>
    </row>
    <row r="15" spans="1:13" s="1" customFormat="1" ht="15.75" customHeight="1" x14ac:dyDescent="0.25">
      <c r="B15" s="23"/>
      <c r="D15" s="1" t="s">
        <v>20</v>
      </c>
    </row>
    <row r="16" spans="1:13" s="1" customFormat="1" ht="15.75" customHeight="1" x14ac:dyDescent="0.25">
      <c r="B16" s="23"/>
      <c r="D16" s="1" t="s">
        <v>21</v>
      </c>
    </row>
    <row r="17" spans="2:4" ht="15.75" customHeight="1" x14ac:dyDescent="0.25">
      <c r="B17" s="23"/>
      <c r="D17" t="s">
        <v>22</v>
      </c>
    </row>
    <row r="18" spans="2:4" ht="15.75" customHeight="1" x14ac:dyDescent="0.25">
      <c r="B18" s="23"/>
      <c r="D18" t="s">
        <v>23</v>
      </c>
    </row>
    <row r="19" spans="2:4" ht="15.75" customHeight="1" x14ac:dyDescent="0.25">
      <c r="B19" s="23"/>
      <c r="D19" t="s">
        <v>24</v>
      </c>
    </row>
    <row r="20" spans="2:4" ht="15.75" customHeight="1" x14ac:dyDescent="0.25">
      <c r="B20" s="23"/>
      <c r="D20" t="s">
        <v>25</v>
      </c>
    </row>
    <row r="21" spans="2:4" ht="15.75" customHeight="1" x14ac:dyDescent="0.25">
      <c r="B21" s="23"/>
      <c r="D21" t="s">
        <v>26</v>
      </c>
    </row>
    <row r="22" spans="2:4" ht="15.75" customHeight="1" x14ac:dyDescent="0.25">
      <c r="B22" s="23"/>
      <c r="D22" t="s">
        <v>27</v>
      </c>
    </row>
    <row r="23" spans="2:4" ht="15.75" customHeight="1" x14ac:dyDescent="0.25">
      <c r="B23" s="23"/>
      <c r="D23" t="s">
        <v>28</v>
      </c>
    </row>
    <row r="24" spans="2:4" ht="15.75" customHeight="1" x14ac:dyDescent="0.25">
      <c r="B24" s="23"/>
      <c r="D24" t="s">
        <v>29</v>
      </c>
    </row>
    <row r="25" spans="2:4" ht="15.75" customHeight="1" x14ac:dyDescent="0.25">
      <c r="B25" s="23"/>
      <c r="D25" t="s">
        <v>30</v>
      </c>
    </row>
    <row r="26" spans="2:4" ht="15.75" customHeight="1" x14ac:dyDescent="0.25">
      <c r="B26" s="23"/>
      <c r="D26" t="s">
        <v>31</v>
      </c>
    </row>
    <row r="27" spans="2:4" ht="15.75" customHeight="1" x14ac:dyDescent="0.25">
      <c r="B27" s="23"/>
      <c r="D27" t="s">
        <v>32</v>
      </c>
    </row>
    <row r="28" spans="2:4" ht="15.75" customHeight="1" x14ac:dyDescent="0.25">
      <c r="B28" s="23"/>
      <c r="D28" t="s">
        <v>33</v>
      </c>
    </row>
    <row r="29" spans="2:4" ht="15.75" customHeight="1" x14ac:dyDescent="0.25">
      <c r="B29" s="23"/>
      <c r="D29" t="s">
        <v>34</v>
      </c>
    </row>
    <row r="30" spans="2:4" ht="15.75" customHeight="1" x14ac:dyDescent="0.25">
      <c r="B30" s="23"/>
      <c r="D30" t="s">
        <v>35</v>
      </c>
    </row>
    <row r="31" spans="2:4" ht="15.75" customHeight="1" x14ac:dyDescent="0.25">
      <c r="B31" s="23"/>
      <c r="D31" t="s">
        <v>36</v>
      </c>
    </row>
    <row r="33" spans="1:14" x14ac:dyDescent="0.25">
      <c r="B33" s="3" t="s">
        <v>37</v>
      </c>
    </row>
    <row r="34" spans="1:14" ht="150" customHeight="1" x14ac:dyDescent="0.25">
      <c r="B34" s="33"/>
      <c r="C34" s="34"/>
      <c r="D34" s="34"/>
      <c r="E34" s="35"/>
      <c r="F34" s="6"/>
      <c r="G34" s="6"/>
      <c r="H34" s="6"/>
      <c r="I34" s="6"/>
      <c r="J34" s="6"/>
      <c r="K34" s="6"/>
      <c r="L34" s="6"/>
      <c r="M34" s="6"/>
      <c r="N34" s="6"/>
    </row>
    <row r="36" spans="1:14" x14ac:dyDescent="0.25">
      <c r="B36" s="4">
        <f>COUNTBLANK(B12:B31)</f>
        <v>20</v>
      </c>
    </row>
    <row r="37" spans="1:14" ht="33.75" customHeight="1" x14ac:dyDescent="0.25">
      <c r="A37" s="36" t="s">
        <v>173</v>
      </c>
      <c r="B37" s="36"/>
      <c r="C37" s="36"/>
      <c r="D37" s="36"/>
      <c r="E37" s="36"/>
    </row>
    <row r="38" spans="1:14" x14ac:dyDescent="0.25">
      <c r="D38" s="7" t="str">
        <f>IF(AND(B7=" ",General!B15="No")," ",IF(AND(B7="X",General!B15="Yes",B66&gt;=1),"Missing Residential Requirements"," "))</f>
        <v xml:space="preserve"> </v>
      </c>
    </row>
    <row r="39" spans="1:14" x14ac:dyDescent="0.25">
      <c r="B39" t="s">
        <v>212</v>
      </c>
    </row>
    <row r="40" spans="1:14" ht="15.75" customHeight="1" x14ac:dyDescent="0.25">
      <c r="B40" s="23"/>
      <c r="D40" s="1" t="s">
        <v>49</v>
      </c>
      <c r="E40" s="1"/>
    </row>
    <row r="41" spans="1:14" ht="15.75" customHeight="1" x14ac:dyDescent="0.25">
      <c r="B41" s="23"/>
      <c r="D41" s="1" t="s">
        <v>213</v>
      </c>
      <c r="E41" s="1"/>
    </row>
    <row r="42" spans="1:14" x14ac:dyDescent="0.25">
      <c r="D42" s="7" t="str">
        <f>IF(AND(B8=" ",General!B15="No")," ",IF(AND(B8="X",General!B15="Yes",B67&gt;=1),"Missing Non-residential Requirements"," "))</f>
        <v xml:space="preserve"> </v>
      </c>
    </row>
    <row r="43" spans="1:14" x14ac:dyDescent="0.25">
      <c r="B43" t="s">
        <v>214</v>
      </c>
    </row>
    <row r="44" spans="1:14" ht="15.75" customHeight="1" x14ac:dyDescent="0.25">
      <c r="B44" s="23"/>
      <c r="D44" s="36" t="s">
        <v>211</v>
      </c>
      <c r="E44" s="36"/>
    </row>
    <row r="45" spans="1:14" ht="15.75" customHeight="1" x14ac:dyDescent="0.25">
      <c r="B45" s="23"/>
      <c r="D45" t="s">
        <v>72</v>
      </c>
    </row>
    <row r="46" spans="1:14" ht="15.75" customHeight="1" x14ac:dyDescent="0.25">
      <c r="B46" s="23"/>
      <c r="D46" t="s">
        <v>43</v>
      </c>
    </row>
    <row r="47" spans="1:14" x14ac:dyDescent="0.25">
      <c r="B47" s="11"/>
      <c r="C47" s="12"/>
      <c r="D47" s="23"/>
      <c r="E47" s="1" t="s">
        <v>44</v>
      </c>
    </row>
    <row r="48" spans="1:14" ht="15.75" customHeight="1" x14ac:dyDescent="0.25">
      <c r="B48" s="1"/>
      <c r="D48" s="23"/>
      <c r="E48" s="1" t="s">
        <v>45</v>
      </c>
    </row>
    <row r="49" spans="2:5" ht="15.75" customHeight="1" x14ac:dyDescent="0.25">
      <c r="B49" s="1"/>
      <c r="D49" s="23"/>
      <c r="E49" s="1" t="s">
        <v>46</v>
      </c>
    </row>
    <row r="50" spans="2:5" ht="15.75" customHeight="1" x14ac:dyDescent="0.25">
      <c r="B50" s="1"/>
      <c r="D50" s="23"/>
      <c r="E50" s="1" t="s">
        <v>47</v>
      </c>
    </row>
    <row r="51" spans="2:5" ht="15.75" customHeight="1" x14ac:dyDescent="0.25">
      <c r="B51" s="23"/>
      <c r="D51" s="1" t="s">
        <v>49</v>
      </c>
      <c r="E51" s="1"/>
    </row>
    <row r="52" spans="2:5" ht="15.75" customHeight="1" x14ac:dyDescent="0.25">
      <c r="B52" s="1"/>
      <c r="D52" s="1" t="s">
        <v>50</v>
      </c>
      <c r="E52" s="1"/>
    </row>
    <row r="53" spans="2:5" ht="15.75" customHeight="1" x14ac:dyDescent="0.25">
      <c r="B53" s="23"/>
      <c r="D53" s="1" t="s">
        <v>53</v>
      </c>
      <c r="E53" s="1"/>
    </row>
    <row r="54" spans="2:5" ht="15.75" customHeight="1" x14ac:dyDescent="0.25">
      <c r="B54" s="23"/>
      <c r="D54" s="1" t="s">
        <v>54</v>
      </c>
      <c r="E54" s="1"/>
    </row>
    <row r="55" spans="2:5" ht="15.75" customHeight="1" x14ac:dyDescent="0.25">
      <c r="B55" s="23"/>
      <c r="D55" s="1" t="s">
        <v>55</v>
      </c>
      <c r="E55" s="1"/>
    </row>
    <row r="57" spans="2:5" x14ac:dyDescent="0.25">
      <c r="B57" s="3" t="s">
        <v>57</v>
      </c>
    </row>
    <row r="58" spans="2:5" x14ac:dyDescent="0.25">
      <c r="B58" s="1"/>
      <c r="C58" s="1"/>
      <c r="D58" s="1"/>
      <c r="E58" s="1"/>
    </row>
    <row r="59" spans="2:5" ht="15.75" customHeight="1" x14ac:dyDescent="0.25">
      <c r="B59" s="23"/>
      <c r="C59" s="1"/>
      <c r="D59" s="1" t="s">
        <v>58</v>
      </c>
      <c r="E59" s="1"/>
    </row>
    <row r="60" spans="2:5" s="1" customFormat="1" ht="15.75" customHeight="1" x14ac:dyDescent="0.25">
      <c r="B60" s="23"/>
      <c r="D60" s="1" t="s">
        <v>210</v>
      </c>
    </row>
    <row r="61" spans="2:5" s="1" customFormat="1" ht="15.75" customHeight="1" x14ac:dyDescent="0.25">
      <c r="B61" s="23"/>
      <c r="D61" s="1" t="s">
        <v>164</v>
      </c>
    </row>
    <row r="62" spans="2:5" s="1" customFormat="1" ht="15.75" customHeight="1" x14ac:dyDescent="0.25">
      <c r="B62" s="13"/>
    </row>
    <row r="63" spans="2:5" s="1" customFormat="1" ht="15.75" customHeight="1" x14ac:dyDescent="0.25">
      <c r="B63" s="14" t="s">
        <v>59</v>
      </c>
    </row>
    <row r="64" spans="2:5" ht="150" customHeight="1" x14ac:dyDescent="0.25">
      <c r="B64" s="33"/>
      <c r="C64" s="34"/>
      <c r="D64" s="34"/>
      <c r="E64" s="35"/>
    </row>
    <row r="65" spans="2:2" s="1" customFormat="1" ht="15.75" customHeight="1" x14ac:dyDescent="0.25">
      <c r="B65" s="14"/>
    </row>
    <row r="66" spans="2:2" x14ac:dyDescent="0.25">
      <c r="B66" s="4">
        <f>COUNTBLANK(B40:B41)</f>
        <v>2</v>
      </c>
    </row>
    <row r="67" spans="2:2" x14ac:dyDescent="0.25">
      <c r="B67" s="4">
        <f>COUNTBLANK(B44:B46)+COUNTBLANK(D47:D50)+COUNTBLANK(B51)+COUNTBLANK(B53:B55)</f>
        <v>11</v>
      </c>
    </row>
    <row r="68" spans="2:2" x14ac:dyDescent="0.25">
      <c r="B68" s="4">
        <f>COUNTIF(D11,"Missing General Requirements")+COUNTIF(D38,"Missing Residential Requirements")+COUNTIF(D42,"Missing Non-residential Requirements")</f>
        <v>0</v>
      </c>
    </row>
  </sheetData>
  <sheetProtection algorithmName="SHA-512" hashValue="3I8dukQZV1EV+//sEyeIySVMyoJ9jgJWIxXVT9nydJCvSQ/fPKcfyQUxDMbkNHEgaQhRVH2iApyxhItF4LRLVA==" saltValue="W4wrUpqRff8/Uo9YXPb+cQ==" spinCount="100000" sheet="1" objects="1" scenarios="1"/>
  <mergeCells count="8">
    <mergeCell ref="A37:E37"/>
    <mergeCell ref="D44:E44"/>
    <mergeCell ref="B64:E64"/>
    <mergeCell ref="D2:E2"/>
    <mergeCell ref="D3:E3"/>
    <mergeCell ref="A5:E5"/>
    <mergeCell ref="A10:E10"/>
    <mergeCell ref="B34:E34"/>
  </mergeCells>
  <dataValidations count="2">
    <dataValidation type="list" allowBlank="1" showInputMessage="1" showErrorMessage="1" sqref="B31 B12:B29 B7:B9" xr:uid="{9DE6B309-20AE-4EF5-880A-E3ADF3EE57EC}">
      <formula1>"X"</formula1>
    </dataValidation>
    <dataValidation type="list" allowBlank="1" showInputMessage="1" showErrorMessage="1" sqref="D47:D50 B51 B44:B46 B30 B59:B61 B53:B55 B40:B41" xr:uid="{6046244B-82DA-4183-AE1B-E1224DA6112C}">
      <formula1>"X,N/A"</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E97B-C0A5-4699-9D33-39B6E58E8EB9}">
  <dimension ref="A2:O59"/>
  <sheetViews>
    <sheetView showGridLines="0" workbookViewId="0"/>
  </sheetViews>
  <sheetFormatPr defaultRowHeight="15" x14ac:dyDescent="0.25"/>
  <cols>
    <col min="1" max="1" width="6.42578125" customWidth="1"/>
    <col min="2" max="2" width="4.7109375" customWidth="1"/>
    <col min="3" max="3" width="2.140625" customWidth="1"/>
    <col min="4" max="4" width="4.7109375" customWidth="1"/>
    <col min="5" max="5" width="2.140625" customWidth="1"/>
    <col min="6" max="6" width="116.7109375" customWidth="1"/>
  </cols>
  <sheetData>
    <row r="2" spans="1:14" ht="21" customHeight="1" x14ac:dyDescent="0.25">
      <c r="A2" s="1" t="s">
        <v>0</v>
      </c>
      <c r="B2" s="1"/>
      <c r="C2" s="1"/>
      <c r="D2" s="31">
        <f>General!D2</f>
        <v>0</v>
      </c>
      <c r="E2" s="39"/>
      <c r="F2" s="32"/>
      <c r="G2" s="1"/>
      <c r="H2" s="1"/>
      <c r="I2" s="1"/>
      <c r="J2" s="1"/>
      <c r="K2" s="1"/>
      <c r="L2" s="1"/>
      <c r="M2" s="1"/>
      <c r="N2" s="1"/>
    </row>
    <row r="3" spans="1:14" ht="21" customHeight="1" x14ac:dyDescent="0.25">
      <c r="A3" s="1" t="s">
        <v>1</v>
      </c>
      <c r="B3" s="1"/>
      <c r="C3" s="1"/>
      <c r="D3" s="31">
        <f>General!D3</f>
        <v>0</v>
      </c>
      <c r="E3" s="39"/>
      <c r="F3" s="32"/>
      <c r="G3" s="1"/>
      <c r="H3" s="1"/>
      <c r="I3" s="1"/>
      <c r="J3" s="1"/>
      <c r="K3" s="1"/>
      <c r="L3" s="1"/>
      <c r="M3" s="1"/>
      <c r="N3" s="1"/>
    </row>
    <row r="5" spans="1:14" ht="15.75" customHeight="1" x14ac:dyDescent="0.25">
      <c r="A5" s="37" t="s">
        <v>12</v>
      </c>
      <c r="B5" s="37"/>
      <c r="C5" s="37"/>
      <c r="D5" s="37"/>
      <c r="E5" s="37"/>
      <c r="F5" s="37"/>
      <c r="G5" s="9"/>
      <c r="H5" s="9"/>
      <c r="I5" s="9"/>
      <c r="J5" s="9"/>
      <c r="K5" s="9"/>
      <c r="L5" s="9"/>
      <c r="M5" s="9"/>
      <c r="N5" s="9"/>
    </row>
    <row r="6" spans="1:14" ht="15.75" customHeight="1" x14ac:dyDescent="0.25">
      <c r="A6" s="24" t="str">
        <f>IF(General!D2="","Blank","Not Blank")</f>
        <v>Blank</v>
      </c>
      <c r="B6" s="17"/>
      <c r="C6" s="17"/>
      <c r="D6" s="17"/>
      <c r="E6" s="17"/>
      <c r="F6" s="17"/>
      <c r="G6" s="17"/>
      <c r="H6" s="17"/>
      <c r="I6" s="17"/>
      <c r="J6" s="17"/>
      <c r="K6" s="17"/>
      <c r="L6" s="17"/>
      <c r="M6" s="17"/>
      <c r="N6" s="17"/>
    </row>
    <row r="7" spans="1:14" ht="45.75" customHeight="1" x14ac:dyDescent="0.25">
      <c r="A7" s="30" t="s">
        <v>16</v>
      </c>
      <c r="B7" s="30"/>
      <c r="C7" s="30"/>
      <c r="D7" s="30"/>
      <c r="E7" s="30"/>
      <c r="F7" s="30"/>
      <c r="G7" s="5"/>
      <c r="H7" s="5"/>
      <c r="I7" s="5"/>
      <c r="J7" s="5"/>
      <c r="K7" s="5"/>
      <c r="L7" s="5"/>
      <c r="M7" s="5"/>
      <c r="N7" s="5"/>
    </row>
    <row r="8" spans="1:14" x14ac:dyDescent="0.25">
      <c r="D8" s="7" t="str">
        <f>IF(AND(B33&gt;=1,General!B16="No")," ",IF(AND(B33&gt;=1,General!B16="Yes"),"Missing General Requirements"," "))</f>
        <v xml:space="preserve"> </v>
      </c>
      <c r="E8" s="7"/>
    </row>
    <row r="9" spans="1:14" s="1" customFormat="1" ht="15.75" customHeight="1" x14ac:dyDescent="0.25">
      <c r="B9" s="23"/>
      <c r="D9" s="1" t="s">
        <v>17</v>
      </c>
    </row>
    <row r="10" spans="1:14" s="1" customFormat="1" ht="15.75" customHeight="1" x14ac:dyDescent="0.25">
      <c r="B10" s="23"/>
      <c r="D10" s="1" t="s">
        <v>18</v>
      </c>
    </row>
    <row r="11" spans="1:14" s="1" customFormat="1" ht="15.75" customHeight="1" x14ac:dyDescent="0.25">
      <c r="B11" s="23"/>
      <c r="D11" s="1" t="s">
        <v>19</v>
      </c>
    </row>
    <row r="12" spans="1:14" s="1" customFormat="1" ht="15.75" customHeight="1" x14ac:dyDescent="0.25">
      <c r="B12" s="23"/>
      <c r="D12" s="1" t="s">
        <v>20</v>
      </c>
    </row>
    <row r="13" spans="1:14" s="1" customFormat="1" ht="15.75" customHeight="1" x14ac:dyDescent="0.25">
      <c r="B13" s="23"/>
      <c r="D13" s="1" t="s">
        <v>21</v>
      </c>
    </row>
    <row r="14" spans="1:14" ht="15.75" customHeight="1" x14ac:dyDescent="0.25">
      <c r="B14" s="23"/>
      <c r="D14" t="s">
        <v>22</v>
      </c>
    </row>
    <row r="15" spans="1:14" ht="15.75" customHeight="1" x14ac:dyDescent="0.25">
      <c r="B15" s="23"/>
      <c r="D15" t="s">
        <v>23</v>
      </c>
    </row>
    <row r="16" spans="1:14" ht="15.75" customHeight="1" x14ac:dyDescent="0.25">
      <c r="B16" s="23"/>
      <c r="D16" t="s">
        <v>24</v>
      </c>
    </row>
    <row r="17" spans="2:15" ht="15.75" customHeight="1" x14ac:dyDescent="0.25">
      <c r="B17" s="23"/>
      <c r="D17" t="s">
        <v>25</v>
      </c>
    </row>
    <row r="18" spans="2:15" ht="15.75" customHeight="1" x14ac:dyDescent="0.25">
      <c r="B18" s="23"/>
      <c r="D18" t="s">
        <v>26</v>
      </c>
    </row>
    <row r="19" spans="2:15" ht="15.75" customHeight="1" x14ac:dyDescent="0.25">
      <c r="B19" s="23"/>
      <c r="D19" t="s">
        <v>27</v>
      </c>
    </row>
    <row r="20" spans="2:15" ht="15.75" customHeight="1" x14ac:dyDescent="0.25">
      <c r="B20" s="23"/>
      <c r="D20" t="s">
        <v>28</v>
      </c>
    </row>
    <row r="21" spans="2:15" ht="15.75" customHeight="1" x14ac:dyDescent="0.25">
      <c r="B21" s="23"/>
      <c r="D21" t="s">
        <v>29</v>
      </c>
    </row>
    <row r="22" spans="2:15" ht="15.75" customHeight="1" x14ac:dyDescent="0.25">
      <c r="B22" s="23"/>
      <c r="D22" t="s">
        <v>30</v>
      </c>
    </row>
    <row r="23" spans="2:15" ht="15.75" customHeight="1" x14ac:dyDescent="0.25">
      <c r="B23" s="23"/>
      <c r="D23" t="s">
        <v>31</v>
      </c>
    </row>
    <row r="24" spans="2:15" ht="15.75" customHeight="1" x14ac:dyDescent="0.25">
      <c r="B24" s="23"/>
      <c r="D24" t="s">
        <v>32</v>
      </c>
    </row>
    <row r="25" spans="2:15" ht="15.75" customHeight="1" x14ac:dyDescent="0.25">
      <c r="B25" s="23"/>
      <c r="D25" t="s">
        <v>33</v>
      </c>
    </row>
    <row r="26" spans="2:15" ht="15.75" customHeight="1" x14ac:dyDescent="0.25">
      <c r="B26" s="23"/>
      <c r="D26" t="s">
        <v>34</v>
      </c>
    </row>
    <row r="27" spans="2:15" ht="15.75" customHeight="1" x14ac:dyDescent="0.25">
      <c r="B27" s="23"/>
      <c r="D27" t="s">
        <v>35</v>
      </c>
    </row>
    <row r="28" spans="2:15" ht="15.75" customHeight="1" x14ac:dyDescent="0.25">
      <c r="B28" s="23"/>
      <c r="D28" t="s">
        <v>36</v>
      </c>
    </row>
    <row r="30" spans="2:15" x14ac:dyDescent="0.25">
      <c r="B30" s="3" t="s">
        <v>37</v>
      </c>
    </row>
    <row r="31" spans="2:15" ht="150" customHeight="1" x14ac:dyDescent="0.25">
      <c r="B31" s="33"/>
      <c r="C31" s="34"/>
      <c r="D31" s="34"/>
      <c r="E31" s="34"/>
      <c r="F31" s="35"/>
      <c r="G31" s="6"/>
      <c r="H31" s="6"/>
      <c r="I31" s="6"/>
      <c r="J31" s="6"/>
      <c r="K31" s="6"/>
      <c r="L31" s="6"/>
      <c r="M31" s="6"/>
      <c r="N31" s="6"/>
      <c r="O31" s="6"/>
    </row>
    <row r="33" spans="1:6" x14ac:dyDescent="0.25">
      <c r="B33" s="4">
        <f>COUNTBLANK(B9:B28)</f>
        <v>20</v>
      </c>
    </row>
    <row r="34" spans="1:6" ht="49.5" customHeight="1" x14ac:dyDescent="0.25">
      <c r="A34" s="36" t="s">
        <v>173</v>
      </c>
      <c r="B34" s="36"/>
      <c r="C34" s="36"/>
      <c r="D34" s="36"/>
      <c r="E34" s="36"/>
      <c r="F34" s="36"/>
    </row>
    <row r="35" spans="1:6" x14ac:dyDescent="0.25">
      <c r="D35" s="7" t="str">
        <f>IF(AND(General!B16="No")," ",IF(AND(General!B16="Yes",B58&gt;=1),"Missing Stormwater Requirements"," "))</f>
        <v xml:space="preserve"> </v>
      </c>
    </row>
    <row r="36" spans="1:6" ht="15.75" customHeight="1" x14ac:dyDescent="0.25">
      <c r="B36" s="23"/>
      <c r="D36" s="36" t="s">
        <v>211</v>
      </c>
      <c r="E36" s="36"/>
      <c r="F36" s="36"/>
    </row>
    <row r="37" spans="1:6" ht="15.75" customHeight="1" x14ac:dyDescent="0.25">
      <c r="B37" s="23"/>
      <c r="D37" t="s">
        <v>72</v>
      </c>
    </row>
    <row r="38" spans="1:6" ht="15.75" customHeight="1" x14ac:dyDescent="0.25">
      <c r="B38" s="23"/>
      <c r="D38" t="s">
        <v>43</v>
      </c>
    </row>
    <row r="39" spans="1:6" x14ac:dyDescent="0.25">
      <c r="B39" s="11"/>
      <c r="C39" s="12"/>
      <c r="D39" s="23"/>
      <c r="E39" s="13"/>
      <c r="F39" s="1" t="s">
        <v>44</v>
      </c>
    </row>
    <row r="40" spans="1:6" ht="15.75" customHeight="1" x14ac:dyDescent="0.25">
      <c r="B40" s="1"/>
      <c r="D40" s="23"/>
      <c r="E40" s="13"/>
      <c r="F40" s="1" t="s">
        <v>45</v>
      </c>
    </row>
    <row r="41" spans="1:6" ht="15.75" customHeight="1" x14ac:dyDescent="0.25">
      <c r="B41" s="1"/>
      <c r="D41" s="23"/>
      <c r="E41" s="13"/>
      <c r="F41" s="1" t="s">
        <v>46</v>
      </c>
    </row>
    <row r="42" spans="1:6" ht="15.75" customHeight="1" x14ac:dyDescent="0.25">
      <c r="B42" s="1"/>
      <c r="D42" s="23"/>
      <c r="E42" s="13"/>
      <c r="F42" s="1" t="s">
        <v>47</v>
      </c>
    </row>
    <row r="43" spans="1:6" ht="15.75" customHeight="1" x14ac:dyDescent="0.25">
      <c r="B43" s="23"/>
      <c r="D43" s="1" t="s">
        <v>49</v>
      </c>
      <c r="E43" s="1"/>
      <c r="F43" s="1"/>
    </row>
    <row r="44" spans="1:6" ht="15.75" customHeight="1" x14ac:dyDescent="0.25">
      <c r="B44" s="1"/>
      <c r="D44" s="1" t="s">
        <v>50</v>
      </c>
      <c r="E44" s="1"/>
      <c r="F44" s="1"/>
    </row>
    <row r="45" spans="1:6" ht="15.75" customHeight="1" x14ac:dyDescent="0.25">
      <c r="B45" s="23"/>
      <c r="D45" s="1" t="s">
        <v>53</v>
      </c>
      <c r="E45" s="1"/>
      <c r="F45" s="1"/>
    </row>
    <row r="46" spans="1:6" ht="15.75" customHeight="1" x14ac:dyDescent="0.25">
      <c r="B46" s="23"/>
      <c r="D46" s="1" t="s">
        <v>54</v>
      </c>
      <c r="E46" s="1"/>
      <c r="F46" s="1"/>
    </row>
    <row r="47" spans="1:6" ht="15.75" customHeight="1" x14ac:dyDescent="0.25">
      <c r="B47" s="23"/>
      <c r="D47" s="1" t="s">
        <v>55</v>
      </c>
      <c r="E47" s="1"/>
      <c r="F47" s="1"/>
    </row>
    <row r="48" spans="1:6" ht="15.75" customHeight="1" x14ac:dyDescent="0.25"/>
    <row r="49" spans="1:6" ht="15.75" customHeight="1" x14ac:dyDescent="0.25">
      <c r="B49" s="3" t="s">
        <v>57</v>
      </c>
    </row>
    <row r="50" spans="1:6" ht="15.75" customHeight="1" x14ac:dyDescent="0.25">
      <c r="B50" s="1"/>
      <c r="C50" s="1"/>
      <c r="D50" s="1"/>
      <c r="E50" s="1"/>
      <c r="F50" s="1"/>
    </row>
    <row r="51" spans="1:6" ht="15.75" customHeight="1" x14ac:dyDescent="0.25">
      <c r="B51" s="23"/>
      <c r="C51" s="1"/>
      <c r="D51" s="1" t="s">
        <v>58</v>
      </c>
      <c r="E51" s="1"/>
      <c r="F51" s="1"/>
    </row>
    <row r="52" spans="1:6" ht="15.75" customHeight="1" x14ac:dyDescent="0.25">
      <c r="A52" s="1"/>
      <c r="B52" s="23"/>
      <c r="C52" s="1"/>
      <c r="D52" s="1" t="s">
        <v>210</v>
      </c>
      <c r="E52" s="1"/>
      <c r="F52" s="1"/>
    </row>
    <row r="53" spans="1:6" ht="15.75" customHeight="1" x14ac:dyDescent="0.25">
      <c r="A53" s="1"/>
      <c r="B53" s="23"/>
      <c r="C53" s="1"/>
      <c r="D53" s="1" t="s">
        <v>164</v>
      </c>
      <c r="E53" s="1"/>
      <c r="F53" s="1"/>
    </row>
    <row r="54" spans="1:6" ht="15.75" customHeight="1" x14ac:dyDescent="0.25">
      <c r="A54" s="1"/>
      <c r="B54" s="13"/>
      <c r="C54" s="1"/>
      <c r="D54" s="1"/>
      <c r="E54" s="1"/>
      <c r="F54" s="1"/>
    </row>
    <row r="55" spans="1:6" ht="15.75" customHeight="1" x14ac:dyDescent="0.25">
      <c r="A55" s="1"/>
      <c r="B55" s="14" t="s">
        <v>59</v>
      </c>
      <c r="C55" s="1"/>
      <c r="D55" s="1"/>
      <c r="E55" s="1"/>
      <c r="F55" s="1"/>
    </row>
    <row r="56" spans="1:6" ht="150" customHeight="1" x14ac:dyDescent="0.25">
      <c r="B56" s="33"/>
      <c r="C56" s="34"/>
      <c r="D56" s="34"/>
      <c r="E56" s="34"/>
      <c r="F56" s="35"/>
    </row>
    <row r="57" spans="1:6" s="1" customFormat="1" ht="15.75" customHeight="1" x14ac:dyDescent="0.25">
      <c r="B57" s="14"/>
    </row>
    <row r="58" spans="1:6" x14ac:dyDescent="0.25">
      <c r="B58" s="4">
        <f>COUNTBLANK(B36:B38)+COUNTBLANK(D39:D42)+COUNTBLANK(B43)+COUNTBLANK(B45:B47)</f>
        <v>11</v>
      </c>
    </row>
    <row r="59" spans="1:6" x14ac:dyDescent="0.25">
      <c r="B59" s="4">
        <f>COUNTIF(D8,"Missing General Requirements")+COUNTIF(D35,"Missing Stormwater Requirements")</f>
        <v>0</v>
      </c>
    </row>
  </sheetData>
  <sheetProtection algorithmName="SHA-512" hashValue="kSHPasmgVEazMqyH4S8EITRULMDG99HTPYqqsBE11cbly1yZDk0mSN1HvhlPtlecsFHhdrh4v1bZkGVbnyROyA==" saltValue="tNJ76qH6M+135Fwa3NRPAQ==" spinCount="100000" sheet="1" objects="1" scenarios="1"/>
  <mergeCells count="8">
    <mergeCell ref="B56:F56"/>
    <mergeCell ref="D36:F36"/>
    <mergeCell ref="D2:F2"/>
    <mergeCell ref="D3:F3"/>
    <mergeCell ref="A5:F5"/>
    <mergeCell ref="A7:F7"/>
    <mergeCell ref="B31:F31"/>
    <mergeCell ref="A34:F34"/>
  </mergeCells>
  <dataValidations count="2">
    <dataValidation type="list" allowBlank="1" showInputMessage="1" showErrorMessage="1" sqref="D39:E42 B43 B36:B38 B27 B51:B53 B45:B47" xr:uid="{07B55AFD-3425-44DF-B046-1080E580AC59}">
      <formula1>"X,N/A"</formula1>
    </dataValidation>
    <dataValidation type="list" allowBlank="1" showInputMessage="1" showErrorMessage="1" sqref="B28 B9:B26" xr:uid="{B5EA265D-9F1F-436A-8C68-15ADD9A90C0D}">
      <formula1>"X"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B1E6-474C-4D53-9C4C-EA078976C7F7}">
  <sheetPr codeName="Sheet2">
    <pageSetUpPr fitToPage="1"/>
  </sheetPr>
  <dimension ref="A2:N78"/>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116.7109375" customWidth="1"/>
  </cols>
  <sheetData>
    <row r="2" spans="1:13" ht="21" customHeight="1" x14ac:dyDescent="0.25">
      <c r="A2" s="1" t="s">
        <v>0</v>
      </c>
      <c r="B2" s="1"/>
      <c r="C2" s="1"/>
      <c r="D2" s="31">
        <f>General!D2</f>
        <v>0</v>
      </c>
      <c r="E2" s="32"/>
      <c r="F2" s="1"/>
      <c r="G2" s="1"/>
      <c r="H2" s="1"/>
      <c r="I2" s="1"/>
      <c r="J2" s="1"/>
      <c r="K2" s="1"/>
      <c r="L2" s="1"/>
      <c r="M2" s="1"/>
    </row>
    <row r="3" spans="1:13" ht="21" customHeight="1" x14ac:dyDescent="0.25">
      <c r="A3" s="1" t="s">
        <v>1</v>
      </c>
      <c r="B3" s="1"/>
      <c r="C3" s="1"/>
      <c r="D3" s="31">
        <f>General!D3</f>
        <v>0</v>
      </c>
      <c r="E3" s="32"/>
      <c r="F3" s="1"/>
      <c r="G3" s="1"/>
      <c r="H3" s="1"/>
      <c r="I3" s="1"/>
      <c r="J3" s="1"/>
      <c r="K3" s="1"/>
      <c r="L3" s="1"/>
      <c r="M3" s="1"/>
    </row>
    <row r="5" spans="1:13" ht="45" customHeight="1" x14ac:dyDescent="0.25">
      <c r="A5" s="37" t="s">
        <v>122</v>
      </c>
      <c r="B5" s="37"/>
      <c r="C5" s="37"/>
      <c r="D5" s="37"/>
      <c r="E5" s="37"/>
      <c r="F5" s="9"/>
      <c r="G5" s="9"/>
      <c r="H5" s="9"/>
      <c r="I5" s="9"/>
      <c r="J5" s="9"/>
      <c r="K5" s="9"/>
      <c r="L5" s="9"/>
      <c r="M5" s="9"/>
    </row>
    <row r="6" spans="1:13" ht="15.75" customHeight="1" x14ac:dyDescent="0.25">
      <c r="A6" s="24" t="str">
        <f>IF(General!D2="","Blank","Not Blank")</f>
        <v>Blank</v>
      </c>
      <c r="B6" s="17"/>
      <c r="C6" s="17"/>
      <c r="D6" s="17"/>
      <c r="E6" s="17"/>
      <c r="F6" s="17"/>
      <c r="G6" s="17"/>
      <c r="H6" s="17"/>
      <c r="I6" s="17"/>
      <c r="J6" s="17"/>
      <c r="K6" s="17"/>
      <c r="L6" s="17"/>
      <c r="M6" s="17"/>
    </row>
    <row r="7" spans="1:13" ht="15.75" customHeight="1" x14ac:dyDescent="0.25">
      <c r="A7" s="18"/>
      <c r="B7" s="22"/>
      <c r="C7" s="17"/>
      <c r="D7" s="2" t="s">
        <v>13</v>
      </c>
      <c r="E7" s="17"/>
      <c r="F7" s="17"/>
      <c r="G7" s="17"/>
      <c r="H7" s="17"/>
      <c r="I7" s="17"/>
      <c r="J7" s="17"/>
      <c r="K7" s="17"/>
      <c r="L7" s="17"/>
      <c r="M7" s="17"/>
    </row>
    <row r="8" spans="1:13" ht="15.75" customHeight="1" x14ac:dyDescent="0.25">
      <c r="A8" s="18"/>
      <c r="B8" s="22"/>
      <c r="C8" s="17"/>
      <c r="D8" s="2" t="s">
        <v>14</v>
      </c>
      <c r="E8" s="17"/>
      <c r="F8" s="17"/>
      <c r="G8" s="17"/>
      <c r="H8" s="17"/>
      <c r="I8" s="17"/>
      <c r="J8" s="17"/>
      <c r="K8" s="17"/>
      <c r="L8" s="17"/>
      <c r="M8" s="17"/>
    </row>
    <row r="9" spans="1:13" ht="15.75" customHeight="1" x14ac:dyDescent="0.25">
      <c r="A9" s="18"/>
      <c r="B9" s="22"/>
      <c r="C9" s="17"/>
      <c r="D9" s="2" t="s">
        <v>15</v>
      </c>
      <c r="E9" s="17"/>
      <c r="F9" s="17"/>
      <c r="G9" s="17"/>
      <c r="H9" s="17"/>
      <c r="I9" s="17"/>
      <c r="J9" s="17"/>
      <c r="K9" s="17"/>
      <c r="L9" s="17"/>
      <c r="M9" s="17"/>
    </row>
    <row r="10" spans="1:13" ht="15.75" customHeight="1" x14ac:dyDescent="0.25">
      <c r="A10" s="18"/>
      <c r="C10" s="17"/>
      <c r="D10" s="2"/>
      <c r="E10" s="17"/>
      <c r="F10" s="17"/>
      <c r="G10" s="17"/>
      <c r="H10" s="17"/>
      <c r="I10" s="17"/>
      <c r="J10" s="17"/>
      <c r="K10" s="17"/>
      <c r="L10" s="17"/>
      <c r="M10" s="17"/>
    </row>
    <row r="11" spans="1:13" ht="15.75" customHeight="1" x14ac:dyDescent="0.25">
      <c r="A11" s="19" t="s">
        <v>121</v>
      </c>
      <c r="C11" s="17"/>
      <c r="D11" s="2"/>
      <c r="E11" s="17"/>
      <c r="F11" s="17"/>
      <c r="G11" s="17"/>
      <c r="H11" s="17"/>
      <c r="I11" s="17"/>
      <c r="J11" s="17"/>
      <c r="K11" s="17"/>
      <c r="L11" s="17"/>
      <c r="M11" s="17"/>
    </row>
    <row r="12" spans="1:13" ht="15.75" customHeight="1" x14ac:dyDescent="0.25">
      <c r="A12" s="19"/>
      <c r="C12" s="17"/>
      <c r="D12" s="2"/>
      <c r="E12" s="17"/>
      <c r="F12" s="17"/>
      <c r="G12" s="17"/>
      <c r="H12" s="17"/>
      <c r="I12" s="17"/>
      <c r="J12" s="17"/>
      <c r="K12" s="17"/>
      <c r="L12" s="17"/>
      <c r="M12" s="17"/>
    </row>
    <row r="13" spans="1:13" ht="15.75" customHeight="1" x14ac:dyDescent="0.25">
      <c r="A13" s="19"/>
      <c r="B13" s="22"/>
      <c r="C13" s="17"/>
      <c r="D13" s="2" t="s">
        <v>127</v>
      </c>
      <c r="E13" s="17"/>
      <c r="F13" s="17"/>
      <c r="G13" s="17"/>
      <c r="H13" s="17"/>
      <c r="I13" s="17"/>
      <c r="J13" s="17"/>
      <c r="K13" s="17"/>
      <c r="L13" s="17"/>
      <c r="M13" s="17"/>
    </row>
    <row r="14" spans="1:13" ht="15.75" customHeight="1" x14ac:dyDescent="0.25">
      <c r="A14" s="18"/>
      <c r="B14" s="17"/>
      <c r="C14" s="17"/>
      <c r="D14" s="17"/>
      <c r="E14" s="17"/>
      <c r="F14" s="17"/>
      <c r="G14" s="17"/>
      <c r="H14" s="17"/>
      <c r="I14" s="17"/>
      <c r="J14" s="17"/>
      <c r="K14" s="17"/>
      <c r="L14" s="17"/>
      <c r="M14" s="17"/>
    </row>
    <row r="15" spans="1:13" ht="45.75" customHeight="1" x14ac:dyDescent="0.25">
      <c r="A15" s="30" t="s">
        <v>16</v>
      </c>
      <c r="B15" s="30"/>
      <c r="C15" s="30"/>
      <c r="D15" s="30"/>
      <c r="E15" s="30"/>
      <c r="F15" s="5"/>
      <c r="G15" s="5"/>
      <c r="H15" s="5"/>
      <c r="I15" s="5"/>
      <c r="J15" s="5"/>
      <c r="K15" s="5"/>
      <c r="L15" s="5"/>
      <c r="M15" s="5"/>
    </row>
    <row r="16" spans="1:13" x14ac:dyDescent="0.25">
      <c r="D16" s="7" t="str">
        <f>IF(AND(B37&gt;=1,General!B7="No")," ",IF(AND(B37&gt;=1,General!B7="Yes"),"Missing General Requirements"," "))</f>
        <v xml:space="preserve"> </v>
      </c>
    </row>
    <row r="17" spans="2:4" s="1" customFormat="1" ht="15.75" customHeight="1" x14ac:dyDescent="0.25">
      <c r="B17" s="23"/>
      <c r="D17" s="1" t="s">
        <v>17</v>
      </c>
    </row>
    <row r="18" spans="2:4" s="1" customFormat="1" ht="15.75" customHeight="1" x14ac:dyDescent="0.25">
      <c r="B18" s="23"/>
      <c r="D18" s="1" t="s">
        <v>115</v>
      </c>
    </row>
    <row r="19" spans="2:4" s="1" customFormat="1" ht="15.75" customHeight="1" x14ac:dyDescent="0.25">
      <c r="B19" s="23"/>
      <c r="D19" s="1" t="s">
        <v>19</v>
      </c>
    </row>
    <row r="20" spans="2:4" s="1" customFormat="1" ht="15.75" customHeight="1" x14ac:dyDescent="0.25">
      <c r="B20" s="23"/>
      <c r="D20" s="1" t="s">
        <v>20</v>
      </c>
    </row>
    <row r="21" spans="2:4" s="1" customFormat="1" ht="15.75" customHeight="1" x14ac:dyDescent="0.25">
      <c r="B21" s="23"/>
      <c r="D21" s="1" t="s">
        <v>21</v>
      </c>
    </row>
    <row r="22" spans="2:4" ht="15.75" customHeight="1" x14ac:dyDescent="0.25">
      <c r="B22" s="23"/>
      <c r="D22" t="s">
        <v>22</v>
      </c>
    </row>
    <row r="23" spans="2:4" ht="15.75" customHeight="1" x14ac:dyDescent="0.25">
      <c r="B23" s="23"/>
      <c r="D23" t="s">
        <v>23</v>
      </c>
    </row>
    <row r="24" spans="2:4" ht="15.75" customHeight="1" x14ac:dyDescent="0.25">
      <c r="B24" s="23"/>
      <c r="D24" t="s">
        <v>24</v>
      </c>
    </row>
    <row r="25" spans="2:4" ht="15.75" customHeight="1" x14ac:dyDescent="0.25">
      <c r="B25" s="23"/>
      <c r="D25" t="s">
        <v>25</v>
      </c>
    </row>
    <row r="26" spans="2:4" ht="15.75" customHeight="1" x14ac:dyDescent="0.25">
      <c r="B26" s="23"/>
      <c r="D26" t="s">
        <v>26</v>
      </c>
    </row>
    <row r="27" spans="2:4" ht="15.75" customHeight="1" x14ac:dyDescent="0.25">
      <c r="B27" s="23"/>
      <c r="D27" t="s">
        <v>27</v>
      </c>
    </row>
    <row r="28" spans="2:4" ht="15.75" customHeight="1" x14ac:dyDescent="0.25">
      <c r="B28" s="23"/>
      <c r="D28" t="s">
        <v>28</v>
      </c>
    </row>
    <row r="29" spans="2:4" ht="15.75" customHeight="1" x14ac:dyDescent="0.25">
      <c r="B29" s="23"/>
      <c r="D29" t="s">
        <v>30</v>
      </c>
    </row>
    <row r="30" spans="2:4" ht="15.75" customHeight="1" x14ac:dyDescent="0.25">
      <c r="B30" s="23"/>
      <c r="D30" t="s">
        <v>31</v>
      </c>
    </row>
    <row r="31" spans="2:4" ht="15.75" customHeight="1" x14ac:dyDescent="0.25">
      <c r="B31" s="23"/>
      <c r="D31" t="s">
        <v>35</v>
      </c>
    </row>
    <row r="32" spans="2:4" ht="15.75" customHeight="1" x14ac:dyDescent="0.25">
      <c r="B32" s="23"/>
      <c r="D32" t="s">
        <v>36</v>
      </c>
    </row>
    <row r="34" spans="1:14" x14ac:dyDescent="0.25">
      <c r="B34" s="3" t="s">
        <v>37</v>
      </c>
    </row>
    <row r="35" spans="1:14" ht="150" customHeight="1" x14ac:dyDescent="0.25">
      <c r="B35" s="38"/>
      <c r="C35" s="38"/>
      <c r="D35" s="38"/>
      <c r="E35" s="38"/>
      <c r="F35" s="6"/>
      <c r="G35" s="6"/>
      <c r="H35" s="6"/>
      <c r="I35" s="6"/>
      <c r="J35" s="6"/>
      <c r="K35" s="6"/>
      <c r="L35" s="6"/>
      <c r="M35" s="6"/>
      <c r="N35" s="6"/>
    </row>
    <row r="37" spans="1:14" x14ac:dyDescent="0.25">
      <c r="B37" s="4">
        <f>COUNTBLANK(B17:B32)</f>
        <v>16</v>
      </c>
    </row>
    <row r="38" spans="1:14" ht="33" customHeight="1" x14ac:dyDescent="0.25">
      <c r="A38" s="36" t="s">
        <v>38</v>
      </c>
      <c r="B38" s="36"/>
      <c r="C38" s="36"/>
      <c r="D38" s="36"/>
      <c r="E38" s="36"/>
      <c r="F38" s="5"/>
      <c r="G38" s="5"/>
      <c r="H38" s="5"/>
      <c r="I38" s="5"/>
      <c r="J38" s="5"/>
      <c r="K38" s="5"/>
      <c r="L38" s="5"/>
      <c r="M38" s="5"/>
    </row>
    <row r="39" spans="1:14" s="1" customFormat="1" ht="15" customHeight="1" x14ac:dyDescent="0.25">
      <c r="A39"/>
      <c r="B39"/>
      <c r="C39"/>
      <c r="D39" s="7" t="str">
        <f>IF(AND(B7="No",General!B7="No")," ",IF(AND(B7="Yes",General!B7="Yes",B45&gt;=1),"Missing Water Requirement"," "))</f>
        <v xml:space="preserve"> </v>
      </c>
      <c r="E39"/>
      <c r="F39"/>
      <c r="G39"/>
      <c r="H39"/>
      <c r="I39"/>
      <c r="J39"/>
      <c r="K39"/>
      <c r="L39"/>
      <c r="M39"/>
    </row>
    <row r="40" spans="1:14" s="1" customFormat="1" ht="15" customHeight="1" x14ac:dyDescent="0.25">
      <c r="A40"/>
      <c r="B40" s="23"/>
      <c r="D40" s="36" t="s">
        <v>39</v>
      </c>
      <c r="E40" s="36"/>
      <c r="F40"/>
      <c r="G40"/>
      <c r="H40"/>
      <c r="I40"/>
      <c r="J40"/>
      <c r="K40"/>
      <c r="L40"/>
      <c r="M40"/>
    </row>
    <row r="42" spans="1:14" x14ac:dyDescent="0.25">
      <c r="B42" s="3" t="s">
        <v>41</v>
      </c>
    </row>
    <row r="43" spans="1:14" ht="150" customHeight="1" x14ac:dyDescent="0.25">
      <c r="B43" s="33"/>
      <c r="C43" s="34"/>
      <c r="D43" s="34"/>
      <c r="E43" s="35"/>
    </row>
    <row r="44" spans="1:14" ht="15.75" customHeight="1" x14ac:dyDescent="0.25">
      <c r="B44" s="21"/>
      <c r="C44" s="21"/>
      <c r="D44" s="21"/>
      <c r="E44" s="21"/>
    </row>
    <row r="45" spans="1:14" x14ac:dyDescent="0.25">
      <c r="B45" s="4">
        <f>COUNTBLANK(B40)</f>
        <v>1</v>
      </c>
    </row>
    <row r="46" spans="1:14" s="15" customFormat="1" ht="29.25" customHeight="1" x14ac:dyDescent="0.25">
      <c r="A46" s="30" t="s">
        <v>128</v>
      </c>
      <c r="B46" s="30"/>
      <c r="C46" s="30"/>
      <c r="D46" s="30"/>
      <c r="E46" s="30"/>
    </row>
    <row r="47" spans="1:14" x14ac:dyDescent="0.25">
      <c r="D47" s="7" t="str">
        <f>IF(AND(B8="No",General!B7="No")," ",IF(AND(B8="Yes",General!B7="Yes",B68&gt;=1),"Missing Stormwater Requirements"," "))</f>
        <v xml:space="preserve"> </v>
      </c>
    </row>
    <row r="48" spans="1:14" ht="15.75" customHeight="1" x14ac:dyDescent="0.25">
      <c r="B48" s="23"/>
      <c r="D48" t="s">
        <v>119</v>
      </c>
    </row>
    <row r="49" spans="2:5" ht="15.75" customHeight="1" x14ac:dyDescent="0.25">
      <c r="B49" s="23"/>
      <c r="D49" t="s">
        <v>118</v>
      </c>
    </row>
    <row r="50" spans="2:5" ht="15.75" customHeight="1" x14ac:dyDescent="0.25">
      <c r="B50" s="23"/>
      <c r="D50" s="1" t="s">
        <v>49</v>
      </c>
      <c r="E50" s="1"/>
    </row>
    <row r="51" spans="2:5" ht="15.75" customHeight="1" x14ac:dyDescent="0.25">
      <c r="B51" s="1"/>
      <c r="D51" s="1" t="s">
        <v>50</v>
      </c>
      <c r="E51" s="1"/>
    </row>
    <row r="52" spans="2:5" ht="15.75" customHeight="1" x14ac:dyDescent="0.25">
      <c r="B52" s="23"/>
      <c r="D52" s="1" t="s">
        <v>120</v>
      </c>
      <c r="E52" s="1"/>
    </row>
    <row r="53" spans="2:5" ht="15.75" customHeight="1" x14ac:dyDescent="0.25">
      <c r="B53" s="23"/>
      <c r="D53" s="1" t="s">
        <v>52</v>
      </c>
      <c r="E53" s="1"/>
    </row>
    <row r="54" spans="2:5" ht="15.75" customHeight="1" x14ac:dyDescent="0.25">
      <c r="B54" s="23"/>
      <c r="D54" s="1" t="s">
        <v>217</v>
      </c>
      <c r="E54" s="1"/>
    </row>
    <row r="55" spans="2:5" ht="15.75" customHeight="1" x14ac:dyDescent="0.25">
      <c r="B55" s="23"/>
      <c r="D55" s="1" t="s">
        <v>55</v>
      </c>
      <c r="E55" s="1"/>
    </row>
    <row r="56" spans="2:5" ht="15.75" customHeight="1" x14ac:dyDescent="0.25">
      <c r="D56" s="1" t="s">
        <v>56</v>
      </c>
      <c r="E56" s="1"/>
    </row>
    <row r="57" spans="2:5" ht="15.75" customHeight="1" x14ac:dyDescent="0.25">
      <c r="D57" s="1"/>
      <c r="E57" s="1"/>
    </row>
    <row r="58" spans="2:5" ht="15.75" customHeight="1" x14ac:dyDescent="0.25">
      <c r="B58" s="3" t="s">
        <v>123</v>
      </c>
      <c r="D58" s="1"/>
      <c r="E58" s="1"/>
    </row>
    <row r="59" spans="2:5" ht="15.75" customHeight="1" x14ac:dyDescent="0.25">
      <c r="B59" s="3"/>
      <c r="D59" s="1"/>
      <c r="E59" s="1"/>
    </row>
    <row r="60" spans="2:5" ht="15.75" customHeight="1" x14ac:dyDescent="0.25">
      <c r="B60" s="23"/>
      <c r="D60" s="1" t="s">
        <v>124</v>
      </c>
      <c r="E60" s="1"/>
    </row>
    <row r="61" spans="2:5" ht="15.75" customHeight="1" x14ac:dyDescent="0.25">
      <c r="B61" s="23"/>
      <c r="D61" s="1" t="s">
        <v>140</v>
      </c>
      <c r="E61" s="1"/>
    </row>
    <row r="62" spans="2:5" ht="15.75" customHeight="1" x14ac:dyDescent="0.25">
      <c r="B62" s="23"/>
      <c r="D62" s="1" t="s">
        <v>125</v>
      </c>
      <c r="E62" s="1"/>
    </row>
    <row r="63" spans="2:5" ht="15.75" customHeight="1" x14ac:dyDescent="0.25">
      <c r="B63" s="23"/>
      <c r="D63" s="1" t="s">
        <v>126</v>
      </c>
      <c r="E63" s="1"/>
    </row>
    <row r="64" spans="2:5" s="1" customFormat="1" ht="15.75" customHeight="1" x14ac:dyDescent="0.25">
      <c r="B64" s="13"/>
    </row>
    <row r="65" spans="1:5" s="1" customFormat="1" ht="15.75" customHeight="1" x14ac:dyDescent="0.25">
      <c r="B65" s="14" t="s">
        <v>59</v>
      </c>
    </row>
    <row r="66" spans="1:5" ht="150" customHeight="1" x14ac:dyDescent="0.25">
      <c r="B66" s="33"/>
      <c r="C66" s="34"/>
      <c r="D66" s="34"/>
      <c r="E66" s="35"/>
    </row>
    <row r="67" spans="1:5" ht="15.75" customHeight="1" x14ac:dyDescent="0.25">
      <c r="B67" s="21"/>
      <c r="C67" s="21"/>
      <c r="D67" s="21"/>
      <c r="E67" s="21"/>
    </row>
    <row r="68" spans="1:5" s="1" customFormat="1" ht="15.75" customHeight="1" x14ac:dyDescent="0.25">
      <c r="B68" s="4">
        <f>COUNTBLANK(B48:B50)+COUNTBLANK(B52:B55)</f>
        <v>7</v>
      </c>
    </row>
    <row r="69" spans="1:5" ht="32.25" customHeight="1" x14ac:dyDescent="0.25">
      <c r="A69" s="36" t="s">
        <v>60</v>
      </c>
      <c r="B69" s="36"/>
      <c r="C69" s="36"/>
      <c r="D69" s="36"/>
      <c r="E69" s="36"/>
    </row>
    <row r="70" spans="1:5" x14ac:dyDescent="0.25">
      <c r="D70" s="7" t="str">
        <f>IF(AND(B9="No",General!B7="No")," ",IF(AND(B9="Yes",General!B7="Yes",B77&gt;=1),"Missing Sanitary Sewer Requirements"," "))</f>
        <v xml:space="preserve"> </v>
      </c>
    </row>
    <row r="71" spans="1:5" s="1" customFormat="1" ht="15.75" customHeight="1" x14ac:dyDescent="0.25">
      <c r="B71" s="23"/>
      <c r="D71" s="1" t="s">
        <v>61</v>
      </c>
    </row>
    <row r="72" spans="1:5" s="1" customFormat="1" ht="15.75" customHeight="1" x14ac:dyDescent="0.25">
      <c r="B72" s="23"/>
      <c r="D72" s="1" t="s">
        <v>62</v>
      </c>
    </row>
    <row r="74" spans="1:5" x14ac:dyDescent="0.25">
      <c r="B74" s="3" t="s">
        <v>63</v>
      </c>
    </row>
    <row r="75" spans="1:5" ht="150.75" customHeight="1" x14ac:dyDescent="0.25">
      <c r="B75" s="33"/>
      <c r="C75" s="34"/>
      <c r="D75" s="34"/>
      <c r="E75" s="35"/>
    </row>
    <row r="77" spans="1:5" x14ac:dyDescent="0.25">
      <c r="B77" s="4">
        <f>COUNTBLANK(B71:B72)</f>
        <v>2</v>
      </c>
    </row>
    <row r="78" spans="1:5" x14ac:dyDescent="0.25">
      <c r="B78" s="4">
        <f>COUNTIF(D16,"Missing General Requirements")+COUNTIF(D39,"Missing Water Requirement")+COUNTIF(D47,"Missing Stormwater Requirements")+COUNTIF(D70,"Missing Sanitary Sewer Requirements")</f>
        <v>0</v>
      </c>
    </row>
  </sheetData>
  <sheetProtection algorithmName="SHA-512" hashValue="LoCZ1BKi28qj9tpyZ99QLCJhOcSJDPRMGvtXE9fzzgMB64y4zz4JXpBEqEXIJzJzMQbFNmn8dpL2bH6Elw6wtg==" saltValue="jmkXi+dig6/V7cwZA2X7bQ==" spinCount="100000" sheet="1" objects="1" scenarios="1"/>
  <mergeCells count="12">
    <mergeCell ref="D2:E2"/>
    <mergeCell ref="D3:E3"/>
    <mergeCell ref="B75:E75"/>
    <mergeCell ref="A46:E46"/>
    <mergeCell ref="A38:E38"/>
    <mergeCell ref="A5:E5"/>
    <mergeCell ref="A15:E15"/>
    <mergeCell ref="D40:E40"/>
    <mergeCell ref="B35:E35"/>
    <mergeCell ref="A69:E69"/>
    <mergeCell ref="B43:E43"/>
    <mergeCell ref="B66:E66"/>
  </mergeCells>
  <dataValidations count="3">
    <dataValidation type="list" allowBlank="1" showInputMessage="1" showErrorMessage="1" sqref="B40 B31 B71:B72 B52:B55 B48:B50 B60:B63" xr:uid="{FB933D96-1680-43E0-85E2-BF9E5F4C952E}">
      <formula1>"X,N/A"</formula1>
    </dataValidation>
    <dataValidation type="list" allowBlank="1" showInputMessage="1" showErrorMessage="1" sqref="B7:B13" xr:uid="{C042D6B6-FFC4-42A2-B41E-E9A3C2276C82}">
      <formula1>"Yes, No"</formula1>
    </dataValidation>
    <dataValidation type="list" allowBlank="1" showInputMessage="1" showErrorMessage="1" sqref="B32 B17:B30" xr:uid="{031D7B32-A700-458B-B75F-FFB80167F287}">
      <formula1>"X"</formula1>
    </dataValidation>
  </dataValidations>
  <pageMargins left="0.7" right="0.7" top="0.75" bottom="0.75" header="0.3" footer="0.3"/>
  <pageSetup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329A-0219-4A93-BE22-829B9B51DD3C}">
  <sheetPr>
    <pageSetUpPr fitToPage="1"/>
  </sheetPr>
  <dimension ref="A2:N76"/>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116.7109375" customWidth="1"/>
  </cols>
  <sheetData>
    <row r="2" spans="1:13" ht="21" customHeight="1" x14ac:dyDescent="0.25">
      <c r="A2" s="1" t="s">
        <v>0</v>
      </c>
      <c r="B2" s="1"/>
      <c r="C2" s="1"/>
      <c r="D2" s="31">
        <f>General!D2</f>
        <v>0</v>
      </c>
      <c r="E2" s="32"/>
      <c r="F2" s="1"/>
      <c r="G2" s="1"/>
      <c r="H2" s="1"/>
      <c r="I2" s="1"/>
      <c r="J2" s="1"/>
      <c r="K2" s="1"/>
      <c r="L2" s="1"/>
      <c r="M2" s="1"/>
    </row>
    <row r="3" spans="1:13" ht="21" customHeight="1" x14ac:dyDescent="0.25">
      <c r="A3" s="1" t="s">
        <v>1</v>
      </c>
      <c r="B3" s="1"/>
      <c r="C3" s="1"/>
      <c r="D3" s="31">
        <f>General!D3</f>
        <v>0</v>
      </c>
      <c r="E3" s="32"/>
      <c r="F3" s="1"/>
      <c r="G3" s="1"/>
      <c r="H3" s="1"/>
      <c r="I3" s="1"/>
      <c r="J3" s="1"/>
      <c r="K3" s="1"/>
      <c r="L3" s="1"/>
      <c r="M3" s="1"/>
    </row>
    <row r="5" spans="1:13" ht="45" customHeight="1" x14ac:dyDescent="0.25">
      <c r="A5" s="37" t="s">
        <v>129</v>
      </c>
      <c r="B5" s="37"/>
      <c r="C5" s="37"/>
      <c r="D5" s="37"/>
      <c r="E5" s="37"/>
      <c r="F5" s="9"/>
      <c r="G5" s="9"/>
      <c r="H5" s="9"/>
      <c r="I5" s="9"/>
      <c r="J5" s="9"/>
      <c r="K5" s="9"/>
      <c r="L5" s="9"/>
      <c r="M5" s="9"/>
    </row>
    <row r="6" spans="1:13" ht="15.75" customHeight="1" x14ac:dyDescent="0.25">
      <c r="A6" s="24"/>
      <c r="B6" s="17"/>
      <c r="C6" s="17"/>
      <c r="D6" s="17"/>
      <c r="E6" s="17"/>
      <c r="F6" s="17"/>
      <c r="G6" s="17"/>
      <c r="H6" s="17"/>
      <c r="I6" s="17"/>
      <c r="J6" s="17"/>
      <c r="K6" s="17"/>
      <c r="L6" s="17"/>
      <c r="M6" s="17"/>
    </row>
    <row r="7" spans="1:13" ht="15.75" customHeight="1" x14ac:dyDescent="0.25">
      <c r="A7" s="18"/>
      <c r="B7" s="22"/>
      <c r="C7" s="17"/>
      <c r="D7" s="2" t="s">
        <v>13</v>
      </c>
      <c r="E7" s="17"/>
      <c r="F7" s="17"/>
      <c r="G7" s="17"/>
      <c r="H7" s="17"/>
      <c r="I7" s="17"/>
      <c r="J7" s="17"/>
      <c r="K7" s="17"/>
      <c r="L7" s="17"/>
      <c r="M7" s="17"/>
    </row>
    <row r="8" spans="1:13" ht="15.75" customHeight="1" x14ac:dyDescent="0.25">
      <c r="A8" s="18"/>
      <c r="B8" s="22"/>
      <c r="C8" s="17"/>
      <c r="D8" s="2" t="s">
        <v>14</v>
      </c>
      <c r="E8" s="17"/>
      <c r="F8" s="17"/>
      <c r="G8" s="17"/>
      <c r="H8" s="17"/>
      <c r="I8" s="17"/>
      <c r="J8" s="17"/>
      <c r="K8" s="17"/>
      <c r="L8" s="17"/>
      <c r="M8" s="17"/>
    </row>
    <row r="9" spans="1:13" ht="15.75" customHeight="1" x14ac:dyDescent="0.25">
      <c r="A9" s="18"/>
      <c r="B9" s="22"/>
      <c r="C9" s="17"/>
      <c r="D9" s="2" t="s">
        <v>15</v>
      </c>
      <c r="E9" s="17"/>
      <c r="F9" s="17"/>
      <c r="G9" s="17"/>
      <c r="H9" s="17"/>
      <c r="I9" s="17"/>
      <c r="J9" s="17"/>
      <c r="K9" s="17"/>
      <c r="L9" s="17"/>
      <c r="M9" s="17"/>
    </row>
    <row r="11" spans="1:13" ht="15.75" customHeight="1" x14ac:dyDescent="0.25">
      <c r="A11" s="19" t="s">
        <v>121</v>
      </c>
      <c r="C11" s="17"/>
      <c r="D11" s="2"/>
      <c r="E11" s="17"/>
      <c r="F11" s="17"/>
      <c r="G11" s="17"/>
      <c r="H11" s="17"/>
      <c r="I11" s="17"/>
      <c r="J11" s="17"/>
      <c r="K11" s="17"/>
      <c r="L11" s="17"/>
      <c r="M11" s="17"/>
    </row>
    <row r="12" spans="1:13" ht="15.75" customHeight="1" x14ac:dyDescent="0.25">
      <c r="A12" s="19"/>
      <c r="C12" s="17"/>
      <c r="D12" s="2"/>
      <c r="E12" s="17"/>
      <c r="F12" s="17"/>
      <c r="G12" s="17"/>
      <c r="H12" s="17"/>
      <c r="I12" s="17"/>
      <c r="J12" s="17"/>
      <c r="K12" s="17"/>
      <c r="L12" s="17"/>
      <c r="M12" s="17"/>
    </row>
    <row r="13" spans="1:13" ht="15.75" customHeight="1" x14ac:dyDescent="0.25">
      <c r="A13" s="19"/>
      <c r="B13" s="22"/>
      <c r="C13" s="17"/>
      <c r="D13" s="2" t="s">
        <v>127</v>
      </c>
      <c r="E13" s="17"/>
      <c r="F13" s="17"/>
      <c r="G13" s="17"/>
      <c r="H13" s="17"/>
      <c r="I13" s="17"/>
      <c r="J13" s="17"/>
      <c r="K13" s="17"/>
      <c r="L13" s="17"/>
      <c r="M13" s="17"/>
    </row>
    <row r="14" spans="1:13" ht="15.75" customHeight="1" x14ac:dyDescent="0.25">
      <c r="A14" s="18"/>
      <c r="C14" s="17"/>
      <c r="D14" s="2"/>
      <c r="E14" s="17"/>
      <c r="F14" s="17"/>
      <c r="G14" s="17"/>
      <c r="H14" s="17"/>
      <c r="I14" s="17"/>
      <c r="J14" s="17"/>
      <c r="K14" s="17"/>
      <c r="L14" s="17"/>
      <c r="M14" s="17"/>
    </row>
    <row r="15" spans="1:13" ht="45.75" customHeight="1" x14ac:dyDescent="0.25">
      <c r="A15" s="30" t="s">
        <v>16</v>
      </c>
      <c r="B15" s="30"/>
      <c r="C15" s="30"/>
      <c r="D15" s="30"/>
      <c r="E15" s="30"/>
      <c r="F15" s="5"/>
      <c r="G15" s="5"/>
      <c r="H15" s="5"/>
      <c r="I15" s="5"/>
      <c r="J15" s="5"/>
      <c r="K15" s="5"/>
      <c r="L15" s="5"/>
      <c r="M15" s="5"/>
    </row>
    <row r="16" spans="1:13" x14ac:dyDescent="0.25">
      <c r="D16" s="7" t="str">
        <f>IF(AND(B36&gt;=1,General!B8="No")," ",IF(AND(B36&gt;=1,General!B8="Yes"),"Missing General Requirements"," "))</f>
        <v xml:space="preserve"> </v>
      </c>
    </row>
    <row r="17" spans="2:4" s="1" customFormat="1" ht="15.75" customHeight="1" x14ac:dyDescent="0.25">
      <c r="B17" s="23"/>
      <c r="D17" s="1" t="s">
        <v>17</v>
      </c>
    </row>
    <row r="18" spans="2:4" s="1" customFormat="1" ht="15.75" customHeight="1" x14ac:dyDescent="0.25">
      <c r="B18" s="23"/>
      <c r="D18" s="1" t="s">
        <v>115</v>
      </c>
    </row>
    <row r="19" spans="2:4" s="1" customFormat="1" ht="15.75" customHeight="1" x14ac:dyDescent="0.25">
      <c r="B19" s="23"/>
      <c r="D19" s="1" t="s">
        <v>19</v>
      </c>
    </row>
    <row r="20" spans="2:4" s="1" customFormat="1" ht="15.75" customHeight="1" x14ac:dyDescent="0.25">
      <c r="B20" s="23"/>
      <c r="D20" s="1" t="s">
        <v>20</v>
      </c>
    </row>
    <row r="21" spans="2:4" s="1" customFormat="1" ht="15.75" customHeight="1" x14ac:dyDescent="0.25">
      <c r="B21" s="23"/>
      <c r="D21" s="1" t="s">
        <v>21</v>
      </c>
    </row>
    <row r="22" spans="2:4" ht="15.75" customHeight="1" x14ac:dyDescent="0.25">
      <c r="B22" s="23"/>
      <c r="D22" t="s">
        <v>22</v>
      </c>
    </row>
    <row r="23" spans="2:4" ht="15.75" customHeight="1" x14ac:dyDescent="0.25">
      <c r="B23" s="23"/>
      <c r="D23" t="s">
        <v>23</v>
      </c>
    </row>
    <row r="24" spans="2:4" ht="15.75" customHeight="1" x14ac:dyDescent="0.25">
      <c r="B24" s="23"/>
      <c r="D24" t="s">
        <v>24</v>
      </c>
    </row>
    <row r="25" spans="2:4" ht="15.75" customHeight="1" x14ac:dyDescent="0.25">
      <c r="B25" s="23"/>
      <c r="D25" t="s">
        <v>25</v>
      </c>
    </row>
    <row r="26" spans="2:4" ht="15.75" customHeight="1" x14ac:dyDescent="0.25">
      <c r="B26" s="23"/>
      <c r="D26" t="s">
        <v>26</v>
      </c>
    </row>
    <row r="27" spans="2:4" ht="15.75" customHeight="1" x14ac:dyDescent="0.25">
      <c r="B27" s="23"/>
      <c r="D27" t="s">
        <v>27</v>
      </c>
    </row>
    <row r="28" spans="2:4" ht="15.75" customHeight="1" x14ac:dyDescent="0.25">
      <c r="B28" s="23"/>
      <c r="D28" t="s">
        <v>29</v>
      </c>
    </row>
    <row r="29" spans="2:4" ht="15.75" customHeight="1" x14ac:dyDescent="0.25">
      <c r="B29" s="23"/>
      <c r="D29" t="s">
        <v>30</v>
      </c>
    </row>
    <row r="30" spans="2:4" ht="15.75" customHeight="1" x14ac:dyDescent="0.25">
      <c r="B30" s="23"/>
      <c r="D30" t="s">
        <v>35</v>
      </c>
    </row>
    <row r="31" spans="2:4" ht="15.75" customHeight="1" x14ac:dyDescent="0.25">
      <c r="B31" s="23"/>
      <c r="D31" t="s">
        <v>36</v>
      </c>
    </row>
    <row r="33" spans="1:14" x14ac:dyDescent="0.25">
      <c r="B33" s="3" t="s">
        <v>37</v>
      </c>
    </row>
    <row r="34" spans="1:14" ht="150" customHeight="1" x14ac:dyDescent="0.25">
      <c r="B34" s="38"/>
      <c r="C34" s="38"/>
      <c r="D34" s="38"/>
      <c r="E34" s="38"/>
      <c r="F34" s="6"/>
      <c r="G34" s="6"/>
      <c r="H34" s="6"/>
      <c r="I34" s="6"/>
      <c r="J34" s="6"/>
      <c r="K34" s="6"/>
      <c r="L34" s="6"/>
      <c r="M34" s="6"/>
      <c r="N34" s="6"/>
    </row>
    <row r="36" spans="1:14" x14ac:dyDescent="0.25">
      <c r="B36" s="4">
        <f>COUNTBLANK(B17:B31)</f>
        <v>15</v>
      </c>
    </row>
    <row r="37" spans="1:14" ht="33" customHeight="1" x14ac:dyDescent="0.25">
      <c r="A37" s="36" t="s">
        <v>38</v>
      </c>
      <c r="B37" s="36"/>
      <c r="C37" s="36"/>
      <c r="D37" s="36"/>
      <c r="E37" s="36"/>
      <c r="F37" s="5"/>
      <c r="G37" s="5"/>
      <c r="H37" s="5"/>
      <c r="I37" s="5"/>
      <c r="J37" s="5"/>
      <c r="K37" s="5"/>
      <c r="L37" s="5"/>
      <c r="M37" s="5"/>
    </row>
    <row r="38" spans="1:14" s="1" customFormat="1" ht="15" customHeight="1" x14ac:dyDescent="0.25">
      <c r="A38"/>
      <c r="B38"/>
      <c r="C38"/>
      <c r="D38" s="7" t="str">
        <f>IF(AND(B7="No",General!B8="No")," ",IF(AND(B7="Yes",General!B8="Yes",B44&gt;=1),"Missing Water Requirement"," "))</f>
        <v xml:space="preserve"> </v>
      </c>
      <c r="E38"/>
      <c r="F38"/>
      <c r="G38"/>
      <c r="H38"/>
      <c r="I38"/>
      <c r="J38"/>
      <c r="K38"/>
      <c r="L38"/>
      <c r="M38"/>
    </row>
    <row r="39" spans="1:14" s="1" customFormat="1" ht="15" customHeight="1" x14ac:dyDescent="0.25">
      <c r="A39"/>
      <c r="B39" s="23"/>
      <c r="D39" s="36" t="s">
        <v>39</v>
      </c>
      <c r="E39" s="36"/>
      <c r="F39"/>
      <c r="G39"/>
      <c r="H39"/>
      <c r="I39"/>
      <c r="J39"/>
      <c r="K39"/>
      <c r="L39"/>
      <c r="M39"/>
    </row>
    <row r="41" spans="1:14" x14ac:dyDescent="0.25">
      <c r="B41" s="3" t="s">
        <v>41</v>
      </c>
    </row>
    <row r="42" spans="1:14" ht="150" customHeight="1" x14ac:dyDescent="0.25">
      <c r="B42" s="33"/>
      <c r="C42" s="34"/>
      <c r="D42" s="34"/>
      <c r="E42" s="35"/>
    </row>
    <row r="43" spans="1:14" ht="15.75" customHeight="1" x14ac:dyDescent="0.25">
      <c r="B43" s="21"/>
      <c r="C43" s="21"/>
      <c r="D43" s="21"/>
      <c r="E43" s="21"/>
    </row>
    <row r="44" spans="1:14" x14ac:dyDescent="0.25">
      <c r="B44" s="4">
        <f>COUNTBLANK(B39)</f>
        <v>1</v>
      </c>
    </row>
    <row r="45" spans="1:14" ht="36" customHeight="1" x14ac:dyDescent="0.25">
      <c r="A45" s="36" t="s">
        <v>128</v>
      </c>
      <c r="B45" s="36"/>
      <c r="C45" s="36"/>
      <c r="D45" s="36"/>
      <c r="E45" s="36"/>
    </row>
    <row r="46" spans="1:14" x14ac:dyDescent="0.25">
      <c r="D46" s="7" t="str">
        <f>IF(AND(B8="No",General!B8="No")," ",IF(AND(B8="Yes",General!B8="Yes",B67&gt;=1),"Missing Stormwater Requirements"," "))</f>
        <v xml:space="preserve"> </v>
      </c>
    </row>
    <row r="47" spans="1:14" ht="15.75" customHeight="1" x14ac:dyDescent="0.25">
      <c r="B47" s="23"/>
      <c r="D47" t="s">
        <v>42</v>
      </c>
    </row>
    <row r="48" spans="1:14" ht="15.75" customHeight="1" x14ac:dyDescent="0.25">
      <c r="B48" s="23"/>
      <c r="D48" t="s">
        <v>118</v>
      </c>
    </row>
    <row r="49" spans="2:5" ht="15.75" customHeight="1" x14ac:dyDescent="0.25">
      <c r="B49" s="23"/>
      <c r="D49" s="1" t="s">
        <v>49</v>
      </c>
      <c r="E49" s="1"/>
    </row>
    <row r="50" spans="2:5" ht="15.75" customHeight="1" x14ac:dyDescent="0.25">
      <c r="B50" s="1"/>
      <c r="D50" s="1" t="s">
        <v>50</v>
      </c>
      <c r="E50" s="1"/>
    </row>
    <row r="51" spans="2:5" ht="15.75" customHeight="1" x14ac:dyDescent="0.25">
      <c r="B51" s="23"/>
      <c r="D51" s="1" t="s">
        <v>51</v>
      </c>
      <c r="E51" s="1"/>
    </row>
    <row r="52" spans="2:5" ht="15.75" customHeight="1" x14ac:dyDescent="0.25">
      <c r="B52" s="23"/>
      <c r="D52" s="1" t="s">
        <v>52</v>
      </c>
      <c r="E52" s="1"/>
    </row>
    <row r="53" spans="2:5" ht="15.75" customHeight="1" x14ac:dyDescent="0.25">
      <c r="B53" s="23"/>
      <c r="D53" s="1" t="s">
        <v>217</v>
      </c>
      <c r="E53" s="1"/>
    </row>
    <row r="54" spans="2:5" ht="15.75" customHeight="1" x14ac:dyDescent="0.25">
      <c r="B54" s="23"/>
      <c r="D54" s="1" t="s">
        <v>55</v>
      </c>
      <c r="E54" s="1"/>
    </row>
    <row r="55" spans="2:5" ht="15.75" customHeight="1" x14ac:dyDescent="0.25">
      <c r="D55" s="1" t="s">
        <v>56</v>
      </c>
      <c r="E55" s="1"/>
    </row>
    <row r="57" spans="2:5" ht="15.75" customHeight="1" x14ac:dyDescent="0.25">
      <c r="B57" s="3" t="s">
        <v>123</v>
      </c>
      <c r="D57" s="1"/>
      <c r="E57" s="1"/>
    </row>
    <row r="58" spans="2:5" ht="15.75" customHeight="1" x14ac:dyDescent="0.25">
      <c r="B58" s="3"/>
      <c r="D58" s="1"/>
      <c r="E58" s="1"/>
    </row>
    <row r="59" spans="2:5" ht="15.75" customHeight="1" x14ac:dyDescent="0.25">
      <c r="B59" s="23"/>
      <c r="D59" s="1" t="s">
        <v>124</v>
      </c>
      <c r="E59" s="1"/>
    </row>
    <row r="60" spans="2:5" ht="15.75" customHeight="1" x14ac:dyDescent="0.25">
      <c r="B60" s="23"/>
      <c r="D60" s="1" t="s">
        <v>140</v>
      </c>
      <c r="E60" s="1"/>
    </row>
    <row r="61" spans="2:5" ht="15.75" customHeight="1" x14ac:dyDescent="0.25">
      <c r="B61" s="23"/>
      <c r="D61" s="1" t="s">
        <v>125</v>
      </c>
      <c r="E61" s="1"/>
    </row>
    <row r="62" spans="2:5" ht="15.75" customHeight="1" x14ac:dyDescent="0.25">
      <c r="B62" s="23"/>
      <c r="D62" s="1" t="s">
        <v>126</v>
      </c>
      <c r="E62" s="1"/>
    </row>
    <row r="63" spans="2:5" s="1" customFormat="1" ht="15.75" customHeight="1" x14ac:dyDescent="0.25">
      <c r="B63" s="13"/>
    </row>
    <row r="64" spans="2:5" s="1" customFormat="1" ht="15.75" customHeight="1" x14ac:dyDescent="0.25">
      <c r="B64" s="14" t="s">
        <v>59</v>
      </c>
    </row>
    <row r="65" spans="1:5" ht="150" customHeight="1" x14ac:dyDescent="0.25">
      <c r="B65" s="33"/>
      <c r="C65" s="34"/>
      <c r="D65" s="34"/>
      <c r="E65" s="35"/>
    </row>
    <row r="66" spans="1:5" ht="15.75" customHeight="1" x14ac:dyDescent="0.25">
      <c r="B66" s="21"/>
      <c r="C66" s="21"/>
      <c r="D66" s="21"/>
      <c r="E66" s="21"/>
    </row>
    <row r="67" spans="1:5" s="1" customFormat="1" ht="15.75" customHeight="1" x14ac:dyDescent="0.25">
      <c r="B67" s="4">
        <f>COUNTBLANK(B47:B49)+COUNTBLANK(B51:B54)</f>
        <v>7</v>
      </c>
    </row>
    <row r="68" spans="1:5" ht="32.25" customHeight="1" x14ac:dyDescent="0.25">
      <c r="A68" s="36" t="s">
        <v>60</v>
      </c>
      <c r="B68" s="36"/>
      <c r="C68" s="36"/>
      <c r="D68" s="36"/>
      <c r="E68" s="36"/>
    </row>
    <row r="69" spans="1:5" x14ac:dyDescent="0.25">
      <c r="D69" s="7" t="str">
        <f>IF(AND(B9="No",General!B8="No")," ",IF(AND(B9="Yes",General!B8="Yes",B75&gt;=1),"Missing Sanitary Sewer Requirement"," "))</f>
        <v xml:space="preserve"> </v>
      </c>
    </row>
    <row r="70" spans="1:5" s="1" customFormat="1" ht="15.75" customHeight="1" x14ac:dyDescent="0.25">
      <c r="B70" s="23"/>
      <c r="D70" s="1" t="s">
        <v>61</v>
      </c>
    </row>
    <row r="72" spans="1:5" x14ac:dyDescent="0.25">
      <c r="B72" s="3" t="s">
        <v>63</v>
      </c>
    </row>
    <row r="73" spans="1:5" ht="150.75" customHeight="1" x14ac:dyDescent="0.25">
      <c r="B73" s="33"/>
      <c r="C73" s="34"/>
      <c r="D73" s="34"/>
      <c r="E73" s="35"/>
    </row>
    <row r="75" spans="1:5" x14ac:dyDescent="0.25">
      <c r="B75" s="4">
        <f>COUNTBLANK(B70)</f>
        <v>1</v>
      </c>
    </row>
    <row r="76" spans="1:5" x14ac:dyDescent="0.25">
      <c r="B76" s="4">
        <f>COUNTIF(D16,"Missing General Requirements")+COUNTIF(D38,"Missing Water Requirement")+COUNTIF(D46,"Missing Stormwater Requirements")+COUNTIF(D69,"Missing Sanitary Sewer Requirement")</f>
        <v>0</v>
      </c>
    </row>
  </sheetData>
  <sheetProtection algorithmName="SHA-512" hashValue="xRXnIlB3CAYbahgmYVKRUE38JMDRCFp6L9jUlvXpjTOYSMeT6bXGbI3ph71xcF5wpz3QP+b51jv35ThDefb+MQ==" saltValue="57wf0H0KkQ0gvt09g5Dd9w==" spinCount="100000" sheet="1" objects="1" scenarios="1"/>
  <mergeCells count="12">
    <mergeCell ref="B65:E65"/>
    <mergeCell ref="A68:E68"/>
    <mergeCell ref="B73:E73"/>
    <mergeCell ref="D39:E39"/>
    <mergeCell ref="B42:E42"/>
    <mergeCell ref="A45:E45"/>
    <mergeCell ref="A37:E37"/>
    <mergeCell ref="D2:E2"/>
    <mergeCell ref="D3:E3"/>
    <mergeCell ref="A5:E5"/>
    <mergeCell ref="A15:E15"/>
    <mergeCell ref="B34:E34"/>
  </mergeCells>
  <dataValidations count="3">
    <dataValidation type="list" allowBlank="1" showInputMessage="1" showErrorMessage="1" sqref="B31 B17:B29" xr:uid="{92E2C64F-2820-4EF5-9FFA-9D8EAF02395A}">
      <formula1>"X"</formula1>
    </dataValidation>
    <dataValidation type="list" allowBlank="1" showInputMessage="1" showErrorMessage="1" sqref="B39 B70 B30 B59:B62 B47:B49 B51:B54" xr:uid="{57A22520-2017-47A6-950F-9AFF7FE473A6}">
      <formula1>"X,N/A"</formula1>
    </dataValidation>
    <dataValidation type="list" allowBlank="1" showInputMessage="1" showErrorMessage="1" sqref="B7:B9 B11:B14" xr:uid="{19410025-42B1-4F35-8D0D-D369D01F89C8}">
      <formula1>"Yes, No"</formula1>
    </dataValidation>
  </dataValidations>
  <pageMargins left="0.7" right="0.7" top="0.75" bottom="0.75" header="0.3" footer="0.3"/>
  <pageSetup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53CB-0936-4AA3-99E6-A3F7D5B9FDEF}">
  <sheetPr>
    <pageSetUpPr fitToPage="1"/>
  </sheetPr>
  <dimension ref="A2:Q148"/>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2.140625" customWidth="1"/>
    <col min="6" max="6" width="4.7109375" customWidth="1"/>
    <col min="7" max="7" width="2.140625" customWidth="1"/>
    <col min="8" max="8" width="116.7109375" customWidth="1"/>
  </cols>
  <sheetData>
    <row r="2" spans="1:16" ht="21" customHeight="1" x14ac:dyDescent="0.25">
      <c r="A2" s="1" t="s">
        <v>0</v>
      </c>
      <c r="B2" s="1"/>
      <c r="C2" s="1"/>
      <c r="D2" s="31">
        <f>General!D2</f>
        <v>0</v>
      </c>
      <c r="E2" s="39"/>
      <c r="F2" s="39"/>
      <c r="G2" s="39"/>
      <c r="H2" s="32"/>
      <c r="I2" s="1"/>
      <c r="J2" s="1"/>
      <c r="K2" s="1"/>
      <c r="L2" s="1"/>
      <c r="M2" s="1"/>
      <c r="N2" s="1"/>
      <c r="O2" s="1"/>
      <c r="P2" s="1"/>
    </row>
    <row r="3" spans="1:16" ht="21" customHeight="1" x14ac:dyDescent="0.25">
      <c r="A3" s="1" t="s">
        <v>1</v>
      </c>
      <c r="B3" s="1"/>
      <c r="C3" s="1"/>
      <c r="D3" s="31">
        <f>General!D3</f>
        <v>0</v>
      </c>
      <c r="E3" s="39"/>
      <c r="F3" s="39"/>
      <c r="G3" s="39"/>
      <c r="H3" s="32"/>
      <c r="I3" s="1"/>
      <c r="J3" s="1"/>
      <c r="K3" s="1"/>
      <c r="L3" s="1"/>
      <c r="M3" s="1"/>
      <c r="N3" s="1"/>
      <c r="O3" s="1"/>
      <c r="P3" s="1"/>
    </row>
    <row r="5" spans="1:16" ht="45" customHeight="1" x14ac:dyDescent="0.25">
      <c r="A5" s="37" t="s">
        <v>141</v>
      </c>
      <c r="B5" s="37"/>
      <c r="C5" s="37"/>
      <c r="D5" s="37"/>
      <c r="E5" s="37"/>
      <c r="F5" s="37"/>
      <c r="G5" s="37"/>
      <c r="H5" s="37"/>
      <c r="I5" s="9"/>
      <c r="J5" s="9"/>
      <c r="K5" s="9"/>
      <c r="L5" s="9"/>
      <c r="M5" s="9"/>
      <c r="N5" s="9"/>
      <c r="O5" s="9"/>
      <c r="P5" s="9"/>
    </row>
    <row r="6" spans="1:16" ht="15.75" customHeight="1" x14ac:dyDescent="0.25">
      <c r="A6" s="24"/>
      <c r="B6" s="17"/>
      <c r="C6" s="17"/>
      <c r="D6" s="17"/>
      <c r="E6" s="17"/>
      <c r="F6" s="17"/>
      <c r="G6" s="17"/>
      <c r="H6" s="17"/>
      <c r="I6" s="17"/>
      <c r="J6" s="17"/>
      <c r="K6" s="17"/>
      <c r="L6" s="17"/>
      <c r="M6" s="17"/>
      <c r="N6" s="17"/>
      <c r="O6" s="17"/>
      <c r="P6" s="17"/>
    </row>
    <row r="7" spans="1:16" ht="15.75" customHeight="1" x14ac:dyDescent="0.25">
      <c r="A7" s="18"/>
      <c r="B7" s="22"/>
      <c r="C7" s="17"/>
      <c r="D7" s="2" t="s">
        <v>13</v>
      </c>
      <c r="E7" s="2"/>
      <c r="F7" s="2"/>
      <c r="G7" s="2"/>
      <c r="H7" s="17"/>
      <c r="I7" s="17"/>
      <c r="J7" s="17"/>
      <c r="K7" s="17"/>
      <c r="L7" s="17"/>
      <c r="M7" s="17"/>
      <c r="N7" s="17"/>
      <c r="O7" s="17"/>
      <c r="P7" s="17"/>
    </row>
    <row r="8" spans="1:16" ht="15.75" customHeight="1" x14ac:dyDescent="0.25">
      <c r="A8" s="18"/>
      <c r="B8" s="22"/>
      <c r="C8" s="17"/>
      <c r="D8" s="2" t="s">
        <v>14</v>
      </c>
      <c r="E8" s="2"/>
      <c r="F8" s="2"/>
      <c r="G8" s="2"/>
      <c r="H8" s="17"/>
      <c r="I8" s="17"/>
      <c r="J8" s="17"/>
      <c r="K8" s="17"/>
      <c r="L8" s="17"/>
      <c r="M8" s="17"/>
      <c r="N8" s="17"/>
      <c r="O8" s="17"/>
      <c r="P8" s="17"/>
    </row>
    <row r="9" spans="1:16" ht="15.75" customHeight="1" x14ac:dyDescent="0.25">
      <c r="A9" s="18"/>
      <c r="B9" s="22"/>
      <c r="C9" s="17"/>
      <c r="D9" s="2" t="s">
        <v>15</v>
      </c>
      <c r="E9" s="2"/>
      <c r="F9" s="2"/>
      <c r="G9" s="2"/>
      <c r="H9" s="17"/>
      <c r="I9" s="17"/>
      <c r="J9" s="17"/>
      <c r="K9" s="17"/>
      <c r="L9" s="17"/>
      <c r="M9" s="17"/>
      <c r="N9" s="17"/>
      <c r="O9" s="17"/>
      <c r="P9" s="17"/>
    </row>
    <row r="10" spans="1:16" ht="15.75" customHeight="1" x14ac:dyDescent="0.25">
      <c r="A10" s="18"/>
      <c r="B10" s="17"/>
      <c r="C10" s="17"/>
      <c r="D10" s="17"/>
      <c r="E10" s="17"/>
      <c r="F10" s="17"/>
      <c r="G10" s="17"/>
      <c r="H10" s="17"/>
      <c r="I10" s="17"/>
      <c r="J10" s="17"/>
      <c r="K10" s="17"/>
      <c r="L10" s="17"/>
      <c r="M10" s="17"/>
      <c r="N10" s="17"/>
      <c r="O10" s="17"/>
      <c r="P10" s="17"/>
    </row>
    <row r="11" spans="1:16" ht="15.75" customHeight="1" x14ac:dyDescent="0.25">
      <c r="A11" s="19" t="s">
        <v>121</v>
      </c>
      <c r="C11" s="17"/>
      <c r="D11" s="2"/>
      <c r="E11" s="2"/>
      <c r="F11" s="2"/>
      <c r="G11" s="2"/>
      <c r="H11" s="17"/>
      <c r="I11" s="17"/>
      <c r="J11" s="17"/>
      <c r="K11" s="17"/>
      <c r="L11" s="17"/>
      <c r="M11" s="17"/>
      <c r="N11" s="17"/>
      <c r="O11" s="17"/>
      <c r="P11" s="17"/>
    </row>
    <row r="12" spans="1:16" ht="15.75" customHeight="1" x14ac:dyDescent="0.25">
      <c r="A12" s="19"/>
      <c r="C12" s="17"/>
      <c r="D12" s="2"/>
      <c r="E12" s="2"/>
      <c r="F12" s="2"/>
      <c r="G12" s="2"/>
      <c r="H12" s="17"/>
      <c r="I12" s="17"/>
      <c r="J12" s="17"/>
      <c r="K12" s="17"/>
      <c r="L12" s="17"/>
      <c r="M12" s="17"/>
      <c r="N12" s="17"/>
      <c r="O12" s="17"/>
      <c r="P12" s="17"/>
    </row>
    <row r="13" spans="1:16" ht="15.75" customHeight="1" x14ac:dyDescent="0.25">
      <c r="A13" s="19"/>
      <c r="B13" s="22"/>
      <c r="C13" s="17"/>
      <c r="D13" s="2" t="s">
        <v>127</v>
      </c>
      <c r="E13" s="2"/>
      <c r="F13" s="2"/>
      <c r="G13" s="2"/>
      <c r="H13" s="17"/>
      <c r="I13" s="17"/>
      <c r="J13" s="17"/>
      <c r="K13" s="17"/>
      <c r="L13" s="17"/>
      <c r="M13" s="17"/>
      <c r="N13" s="17"/>
      <c r="O13" s="17"/>
      <c r="P13" s="17"/>
    </row>
    <row r="14" spans="1:16" ht="15.75" customHeight="1" x14ac:dyDescent="0.25">
      <c r="A14" s="19"/>
      <c r="C14" s="17"/>
      <c r="D14" s="2"/>
      <c r="E14" s="2"/>
      <c r="F14" s="2"/>
      <c r="G14" s="2"/>
      <c r="H14" s="17"/>
      <c r="I14" s="17"/>
      <c r="J14" s="17"/>
      <c r="K14" s="17"/>
      <c r="L14" s="17"/>
      <c r="M14" s="17"/>
      <c r="N14" s="17"/>
      <c r="O14" s="17"/>
      <c r="P14" s="17"/>
    </row>
    <row r="15" spans="1:16" ht="45.75" customHeight="1" x14ac:dyDescent="0.25">
      <c r="A15" s="30" t="s">
        <v>16</v>
      </c>
      <c r="B15" s="30"/>
      <c r="C15" s="30"/>
      <c r="D15" s="30"/>
      <c r="E15" s="30"/>
      <c r="F15" s="30"/>
      <c r="G15" s="30"/>
      <c r="H15" s="30"/>
      <c r="I15" s="5"/>
      <c r="J15" s="5"/>
      <c r="K15" s="5"/>
      <c r="L15" s="5"/>
      <c r="M15" s="5"/>
      <c r="N15" s="5"/>
      <c r="O15" s="5"/>
      <c r="P15" s="5"/>
    </row>
    <row r="16" spans="1:16" x14ac:dyDescent="0.25">
      <c r="D16" s="7" t="str">
        <f>IF(AND(B38&gt;=1,General!B9="No")," ",IF(AND(B38&gt;=1,General!B9="Yes"),"Missing General Requirements"," "))</f>
        <v xml:space="preserve"> </v>
      </c>
      <c r="E16" s="7"/>
      <c r="F16" s="7"/>
      <c r="G16" s="7"/>
    </row>
    <row r="17" spans="2:4" s="1" customFormat="1" ht="15.75" customHeight="1" x14ac:dyDescent="0.25">
      <c r="B17" s="23"/>
      <c r="D17" s="1" t="s">
        <v>17</v>
      </c>
    </row>
    <row r="18" spans="2:4" s="1" customFormat="1" ht="15.75" customHeight="1" x14ac:dyDescent="0.25">
      <c r="B18" s="23"/>
      <c r="D18" s="1" t="s">
        <v>115</v>
      </c>
    </row>
    <row r="19" spans="2:4" s="1" customFormat="1" ht="15.75" customHeight="1" x14ac:dyDescent="0.25">
      <c r="B19" s="23"/>
      <c r="D19" s="1" t="s">
        <v>19</v>
      </c>
    </row>
    <row r="20" spans="2:4" s="1" customFormat="1" ht="15.75" customHeight="1" x14ac:dyDescent="0.25">
      <c r="B20" s="23"/>
      <c r="D20" s="1" t="s">
        <v>21</v>
      </c>
    </row>
    <row r="21" spans="2:4" ht="15.75" customHeight="1" x14ac:dyDescent="0.25">
      <c r="B21" s="23"/>
      <c r="D21" t="s">
        <v>22</v>
      </c>
    </row>
    <row r="22" spans="2:4" ht="15.75" customHeight="1" x14ac:dyDescent="0.25">
      <c r="B22" s="23"/>
      <c r="D22" t="s">
        <v>23</v>
      </c>
    </row>
    <row r="23" spans="2:4" ht="15.75" customHeight="1" x14ac:dyDescent="0.25">
      <c r="B23" s="23"/>
      <c r="D23" t="s">
        <v>24</v>
      </c>
    </row>
    <row r="24" spans="2:4" ht="15.75" customHeight="1" x14ac:dyDescent="0.25">
      <c r="B24" s="23"/>
      <c r="D24" t="s">
        <v>25</v>
      </c>
    </row>
    <row r="25" spans="2:4" ht="15.75" customHeight="1" x14ac:dyDescent="0.25">
      <c r="B25" s="23"/>
      <c r="D25" t="s">
        <v>26</v>
      </c>
    </row>
    <row r="26" spans="2:4" ht="15.75" customHeight="1" x14ac:dyDescent="0.25">
      <c r="B26" s="23"/>
      <c r="D26" t="s">
        <v>28</v>
      </c>
    </row>
    <row r="27" spans="2:4" ht="15.75" customHeight="1" x14ac:dyDescent="0.25">
      <c r="B27" s="23"/>
      <c r="D27" t="s">
        <v>29</v>
      </c>
    </row>
    <row r="28" spans="2:4" ht="15.75" customHeight="1" x14ac:dyDescent="0.25">
      <c r="B28" s="23"/>
      <c r="D28" t="s">
        <v>32</v>
      </c>
    </row>
    <row r="29" spans="2:4" ht="15.75" customHeight="1" x14ac:dyDescent="0.25">
      <c r="B29" s="23"/>
      <c r="D29" t="s">
        <v>64</v>
      </c>
    </row>
    <row r="30" spans="2:4" ht="15.75" customHeight="1" x14ac:dyDescent="0.25">
      <c r="B30" s="23"/>
      <c r="D30" t="s">
        <v>33</v>
      </c>
    </row>
    <row r="31" spans="2:4" ht="15.75" customHeight="1" x14ac:dyDescent="0.25">
      <c r="B31" s="23"/>
      <c r="D31" t="s">
        <v>34</v>
      </c>
    </row>
    <row r="32" spans="2:4" ht="15.75" customHeight="1" x14ac:dyDescent="0.25">
      <c r="B32" s="23"/>
      <c r="D32" t="s">
        <v>35</v>
      </c>
    </row>
    <row r="33" spans="1:17" ht="15.75" customHeight="1" x14ac:dyDescent="0.25">
      <c r="B33" s="23"/>
      <c r="D33" t="s">
        <v>36</v>
      </c>
    </row>
    <row r="35" spans="1:17" x14ac:dyDescent="0.25">
      <c r="B35" s="3" t="s">
        <v>37</v>
      </c>
    </row>
    <row r="36" spans="1:17" ht="150" customHeight="1" x14ac:dyDescent="0.25">
      <c r="B36" s="38"/>
      <c r="C36" s="38"/>
      <c r="D36" s="38"/>
      <c r="E36" s="38"/>
      <c r="F36" s="38"/>
      <c r="G36" s="38"/>
      <c r="H36" s="38"/>
      <c r="I36" s="6"/>
      <c r="J36" s="6"/>
      <c r="K36" s="6"/>
      <c r="L36" s="6"/>
      <c r="M36" s="6"/>
      <c r="N36" s="6"/>
      <c r="O36" s="6"/>
      <c r="P36" s="6"/>
      <c r="Q36" s="6"/>
    </row>
    <row r="38" spans="1:17" x14ac:dyDescent="0.25">
      <c r="B38" s="4">
        <f>COUNTBLANK(B17:B33)</f>
        <v>17</v>
      </c>
    </row>
    <row r="39" spans="1:17" ht="33" customHeight="1" x14ac:dyDescent="0.25">
      <c r="A39" s="36" t="s">
        <v>38</v>
      </c>
      <c r="B39" s="36"/>
      <c r="C39" s="36"/>
      <c r="D39" s="36"/>
      <c r="E39" s="36"/>
      <c r="F39" s="36"/>
      <c r="G39" s="36"/>
      <c r="H39" s="36"/>
      <c r="I39" s="5"/>
      <c r="J39" s="5"/>
      <c r="K39" s="5"/>
      <c r="L39" s="5"/>
      <c r="M39" s="5"/>
      <c r="N39" s="5"/>
      <c r="O39" s="5"/>
      <c r="P39" s="5"/>
    </row>
    <row r="40" spans="1:17" s="1" customFormat="1" ht="15" customHeight="1" x14ac:dyDescent="0.25">
      <c r="A40"/>
      <c r="B40"/>
      <c r="C40"/>
      <c r="D40" s="7" t="str">
        <f>IF(AND(B7="No",General!B9="No")," ",IF(AND(B7="Yes",General!B9="Yes",B53&gt;=1),"Missing Water Requirements"," "))</f>
        <v xml:space="preserve"> </v>
      </c>
      <c r="E40"/>
      <c r="F40"/>
      <c r="G40"/>
      <c r="H40"/>
      <c r="I40"/>
      <c r="J40"/>
      <c r="K40"/>
      <c r="L40"/>
      <c r="M40"/>
      <c r="N40"/>
      <c r="O40"/>
      <c r="P40"/>
    </row>
    <row r="41" spans="1:17" s="1" customFormat="1" ht="15" customHeight="1" x14ac:dyDescent="0.25">
      <c r="A41"/>
      <c r="B41" s="23"/>
      <c r="C41"/>
      <c r="D41" t="s">
        <v>65</v>
      </c>
      <c r="E41"/>
      <c r="F41"/>
      <c r="G41"/>
      <c r="H41"/>
      <c r="I41"/>
      <c r="J41"/>
      <c r="K41"/>
      <c r="L41"/>
      <c r="M41"/>
      <c r="N41"/>
      <c r="O41"/>
      <c r="P41"/>
    </row>
    <row r="42" spans="1:17" s="1" customFormat="1" ht="30.75" customHeight="1" x14ac:dyDescent="0.25">
      <c r="A42"/>
      <c r="B42" s="23"/>
      <c r="C42"/>
      <c r="D42" s="30" t="s">
        <v>66</v>
      </c>
      <c r="E42" s="30"/>
      <c r="F42" s="30"/>
      <c r="G42" s="30"/>
      <c r="H42" s="30"/>
      <c r="I42"/>
      <c r="J42"/>
      <c r="K42"/>
      <c r="L42"/>
      <c r="M42"/>
      <c r="N42"/>
      <c r="O42"/>
      <c r="P42"/>
    </row>
    <row r="43" spans="1:17" s="1" customFormat="1" ht="15.75" customHeight="1" x14ac:dyDescent="0.25">
      <c r="A43"/>
      <c r="B43" s="23"/>
      <c r="C43"/>
      <c r="D43" s="15" t="s">
        <v>67</v>
      </c>
      <c r="E43" s="15"/>
      <c r="F43" s="15"/>
      <c r="G43" s="15"/>
      <c r="H43" s="16"/>
      <c r="I43"/>
      <c r="J43"/>
      <c r="K43"/>
      <c r="L43"/>
      <c r="M43"/>
      <c r="N43"/>
      <c r="O43"/>
      <c r="P43"/>
    </row>
    <row r="44" spans="1:17" s="1" customFormat="1" ht="15.75" customHeight="1" x14ac:dyDescent="0.25">
      <c r="A44"/>
      <c r="B44" s="23"/>
      <c r="C44"/>
      <c r="D44" s="15" t="s">
        <v>68</v>
      </c>
      <c r="E44" s="15"/>
      <c r="F44" s="15"/>
      <c r="G44" s="15"/>
      <c r="H44" s="16"/>
      <c r="I44"/>
      <c r="J44"/>
      <c r="K44"/>
      <c r="L44"/>
      <c r="M44"/>
      <c r="N44"/>
      <c r="O44"/>
      <c r="P44"/>
    </row>
    <row r="45" spans="1:17" s="1" customFormat="1" ht="15.75" customHeight="1" x14ac:dyDescent="0.25">
      <c r="A45"/>
      <c r="B45" s="23"/>
      <c r="C45"/>
      <c r="D45" s="15" t="s">
        <v>69</v>
      </c>
      <c r="E45" s="15"/>
      <c r="F45" s="15"/>
      <c r="G45" s="15"/>
      <c r="H45" s="16"/>
      <c r="I45"/>
      <c r="J45"/>
      <c r="K45"/>
      <c r="L45"/>
      <c r="M45"/>
      <c r="N45"/>
      <c r="O45"/>
      <c r="P45"/>
    </row>
    <row r="46" spans="1:17" s="1" customFormat="1" ht="33" customHeight="1" x14ac:dyDescent="0.25">
      <c r="B46" s="23"/>
      <c r="D46" s="36" t="s">
        <v>70</v>
      </c>
      <c r="E46" s="36"/>
      <c r="F46" s="36"/>
      <c r="G46" s="36"/>
      <c r="H46" s="36"/>
    </row>
    <row r="47" spans="1:17" s="1" customFormat="1" ht="15.75" customHeight="1" x14ac:dyDescent="0.25">
      <c r="B47" s="23"/>
      <c r="D47" s="2" t="s">
        <v>71</v>
      </c>
      <c r="E47" s="2"/>
      <c r="F47" s="2"/>
      <c r="G47" s="2"/>
      <c r="H47" s="17"/>
    </row>
    <row r="48" spans="1:17" ht="33" customHeight="1" x14ac:dyDescent="0.25">
      <c r="A48" s="1"/>
      <c r="B48" s="23"/>
      <c r="C48" s="1"/>
      <c r="D48" s="36" t="s">
        <v>142</v>
      </c>
      <c r="E48" s="36"/>
      <c r="F48" s="36"/>
      <c r="G48" s="36"/>
      <c r="H48" s="36"/>
      <c r="I48" s="1"/>
      <c r="J48" s="1"/>
      <c r="K48" s="1"/>
      <c r="L48" s="1"/>
      <c r="M48" s="1"/>
      <c r="N48" s="1"/>
      <c r="O48" s="1"/>
      <c r="P48" s="1"/>
    </row>
    <row r="50" spans="1:8" x14ac:dyDescent="0.25">
      <c r="B50" s="3" t="s">
        <v>41</v>
      </c>
    </row>
    <row r="51" spans="1:8" ht="150" customHeight="1" x14ac:dyDescent="0.25">
      <c r="B51" s="33"/>
      <c r="C51" s="34"/>
      <c r="D51" s="34"/>
      <c r="E51" s="34"/>
      <c r="F51" s="34"/>
      <c r="G51" s="34"/>
      <c r="H51" s="35"/>
    </row>
    <row r="52" spans="1:8" ht="15.75" customHeight="1" x14ac:dyDescent="0.25">
      <c r="B52" s="21"/>
      <c r="C52" s="21"/>
      <c r="D52" s="21"/>
      <c r="E52" s="21"/>
      <c r="F52" s="21"/>
      <c r="G52" s="21"/>
      <c r="H52" s="21"/>
    </row>
    <row r="53" spans="1:8" x14ac:dyDescent="0.25">
      <c r="B53" s="4">
        <f>COUNTBLANK(B41:B48)</f>
        <v>8</v>
      </c>
    </row>
    <row r="54" spans="1:8" ht="33" customHeight="1" x14ac:dyDescent="0.25">
      <c r="A54" s="36" t="s">
        <v>173</v>
      </c>
      <c r="B54" s="36"/>
      <c r="C54" s="36"/>
      <c r="D54" s="36"/>
      <c r="E54" s="36"/>
      <c r="F54" s="36"/>
      <c r="G54" s="36"/>
      <c r="H54" s="36"/>
    </row>
    <row r="55" spans="1:8" x14ac:dyDescent="0.25">
      <c r="D55" s="7" t="str">
        <f>IF(AND(B8="No",General!B9="No")," ",IF(AND(B8="Yes",General!B9="Yes",B115&gt;=1),"Missing Stormwater Requirements"," "))</f>
        <v xml:space="preserve"> </v>
      </c>
    </row>
    <row r="56" spans="1:8" x14ac:dyDescent="0.25">
      <c r="B56" s="23"/>
      <c r="D56" t="s">
        <v>138</v>
      </c>
    </row>
    <row r="57" spans="1:8" x14ac:dyDescent="0.25">
      <c r="B57" s="1"/>
      <c r="D57" s="41" t="s">
        <v>139</v>
      </c>
      <c r="E57" s="41"/>
      <c r="F57" s="41"/>
      <c r="G57" s="41"/>
      <c r="H57" s="41"/>
    </row>
    <row r="58" spans="1:8" x14ac:dyDescent="0.25">
      <c r="B58" s="1"/>
      <c r="D58" s="23"/>
      <c r="E58" s="13"/>
      <c r="F58" t="s">
        <v>143</v>
      </c>
      <c r="G58" s="13"/>
    </row>
    <row r="59" spans="1:8" ht="96" customHeight="1" x14ac:dyDescent="0.25">
      <c r="B59" s="1"/>
      <c r="D59" s="13"/>
      <c r="E59" s="13"/>
      <c r="F59" s="36" t="s">
        <v>218</v>
      </c>
      <c r="G59" s="36"/>
      <c r="H59" s="36"/>
    </row>
    <row r="60" spans="1:8" x14ac:dyDescent="0.25">
      <c r="B60" s="1"/>
      <c r="D60" s="23"/>
      <c r="E60" s="13"/>
      <c r="F60" t="s">
        <v>219</v>
      </c>
      <c r="G60" s="13"/>
    </row>
    <row r="61" spans="1:8" x14ac:dyDescent="0.25">
      <c r="B61" s="1"/>
      <c r="D61" s="23"/>
      <c r="E61" s="13"/>
      <c r="F61" t="s">
        <v>144</v>
      </c>
      <c r="G61" s="13"/>
    </row>
    <row r="62" spans="1:8" x14ac:dyDescent="0.25">
      <c r="B62" s="1"/>
      <c r="D62" s="23"/>
      <c r="E62" s="13"/>
      <c r="F62" t="s">
        <v>145</v>
      </c>
      <c r="G62" s="13"/>
    </row>
    <row r="63" spans="1:8" x14ac:dyDescent="0.25">
      <c r="B63" s="1"/>
      <c r="D63" s="23"/>
      <c r="F63" t="s">
        <v>146</v>
      </c>
      <c r="G63" s="13"/>
    </row>
    <row r="64" spans="1:8" x14ac:dyDescent="0.25">
      <c r="B64" s="1"/>
      <c r="D64" s="23"/>
      <c r="F64" t="s">
        <v>150</v>
      </c>
      <c r="G64" s="13"/>
    </row>
    <row r="65" spans="2:8" x14ac:dyDescent="0.25">
      <c r="B65" s="1"/>
      <c r="D65" s="40" t="s">
        <v>152</v>
      </c>
      <c r="E65" s="40"/>
      <c r="F65" s="40"/>
      <c r="G65" s="40"/>
      <c r="H65" s="40"/>
    </row>
    <row r="66" spans="2:8" x14ac:dyDescent="0.25">
      <c r="B66" s="1"/>
      <c r="D66" s="23"/>
      <c r="E66" s="13"/>
      <c r="F66" s="1" t="s">
        <v>153</v>
      </c>
      <c r="G66" s="13"/>
      <c r="H66" s="1"/>
    </row>
    <row r="67" spans="2:8" x14ac:dyDescent="0.25">
      <c r="B67" s="1"/>
      <c r="D67" s="23"/>
      <c r="E67" s="13"/>
      <c r="F67" s="15" t="s">
        <v>147</v>
      </c>
      <c r="G67" s="13"/>
      <c r="H67" s="15"/>
    </row>
    <row r="68" spans="2:8" x14ac:dyDescent="0.25">
      <c r="B68" s="1"/>
      <c r="D68" s="23"/>
      <c r="E68" s="13"/>
      <c r="F68" s="15" t="s">
        <v>154</v>
      </c>
      <c r="G68" s="13"/>
      <c r="H68" s="15"/>
    </row>
    <row r="69" spans="2:8" x14ac:dyDescent="0.25">
      <c r="B69" s="1"/>
      <c r="D69" s="23"/>
      <c r="E69" s="13"/>
      <c r="F69" s="15" t="s">
        <v>155</v>
      </c>
      <c r="G69" s="13"/>
      <c r="H69" s="15"/>
    </row>
    <row r="70" spans="2:8" x14ac:dyDescent="0.25">
      <c r="B70" s="1"/>
      <c r="D70" s="23"/>
      <c r="E70" s="13"/>
      <c r="F70" t="s">
        <v>156</v>
      </c>
      <c r="G70" s="13"/>
    </row>
    <row r="71" spans="2:8" x14ac:dyDescent="0.25">
      <c r="B71" s="1"/>
      <c r="D71" s="13"/>
      <c r="E71" s="13"/>
      <c r="F71" s="23"/>
      <c r="G71" s="13"/>
      <c r="H71" s="1" t="s">
        <v>44</v>
      </c>
    </row>
    <row r="72" spans="2:8" x14ac:dyDescent="0.25">
      <c r="B72" s="1"/>
      <c r="D72" s="13"/>
      <c r="E72" s="13"/>
      <c r="F72" s="23"/>
      <c r="G72" s="13"/>
      <c r="H72" s="1" t="s">
        <v>45</v>
      </c>
    </row>
    <row r="73" spans="2:8" x14ac:dyDescent="0.25">
      <c r="B73" s="1"/>
      <c r="D73" s="13"/>
      <c r="E73" s="13"/>
      <c r="F73" s="23"/>
      <c r="G73" s="13"/>
      <c r="H73" s="1" t="s">
        <v>46</v>
      </c>
    </row>
    <row r="74" spans="2:8" x14ac:dyDescent="0.25">
      <c r="B74" s="1"/>
      <c r="D74" s="13"/>
      <c r="E74" s="13"/>
      <c r="F74" s="23"/>
      <c r="G74" s="1"/>
      <c r="H74" s="1" t="s">
        <v>47</v>
      </c>
    </row>
    <row r="75" spans="2:8" x14ac:dyDescent="0.25">
      <c r="B75" s="1"/>
      <c r="D75" s="13"/>
      <c r="E75" s="13"/>
      <c r="F75" s="23"/>
      <c r="G75" s="13"/>
      <c r="H75" s="1" t="s">
        <v>48</v>
      </c>
    </row>
    <row r="76" spans="2:8" x14ac:dyDescent="0.25">
      <c r="B76" s="1"/>
      <c r="D76" s="13"/>
      <c r="E76" s="13"/>
      <c r="F76" s="23"/>
      <c r="G76" s="13"/>
      <c r="H76" s="1" t="s">
        <v>55</v>
      </c>
    </row>
    <row r="77" spans="2:8" x14ac:dyDescent="0.25">
      <c r="B77" s="1"/>
      <c r="D77" s="13"/>
      <c r="E77" s="13"/>
      <c r="H77" s="1" t="s">
        <v>56</v>
      </c>
    </row>
    <row r="78" spans="2:8" x14ac:dyDescent="0.25">
      <c r="B78" s="1"/>
      <c r="D78" s="23"/>
      <c r="E78" s="20"/>
      <c r="F78" s="40" t="s">
        <v>149</v>
      </c>
      <c r="G78" s="40"/>
      <c r="H78" s="40"/>
    </row>
    <row r="79" spans="2:8" ht="28.5" customHeight="1" x14ac:dyDescent="0.25">
      <c r="B79" s="23"/>
      <c r="D79" s="36" t="s">
        <v>148</v>
      </c>
      <c r="E79" s="36"/>
      <c r="F79" s="36"/>
      <c r="G79" s="36"/>
      <c r="H79" s="36"/>
    </row>
    <row r="80" spans="2:8" ht="15.75" customHeight="1" x14ac:dyDescent="0.25">
      <c r="B80" s="23"/>
      <c r="D80" s="1" t="s">
        <v>51</v>
      </c>
      <c r="E80" s="1"/>
      <c r="F80" s="1"/>
      <c r="G80" s="1"/>
      <c r="H80" s="1"/>
    </row>
    <row r="81" spans="2:8" ht="15.75" customHeight="1" x14ac:dyDescent="0.25">
      <c r="B81" s="23"/>
      <c r="D81" s="2" t="s">
        <v>124</v>
      </c>
      <c r="E81" s="2"/>
      <c r="F81" s="2"/>
      <c r="G81" s="2"/>
      <c r="H81" s="2"/>
    </row>
    <row r="82" spans="2:8" ht="15.75" customHeight="1" x14ac:dyDescent="0.25">
      <c r="B82" s="1"/>
      <c r="D82" s="23"/>
      <c r="E82" s="2"/>
      <c r="F82" s="2" t="s">
        <v>157</v>
      </c>
      <c r="G82" s="2"/>
      <c r="H82" s="2"/>
    </row>
    <row r="83" spans="2:8" x14ac:dyDescent="0.25">
      <c r="B83" s="1"/>
      <c r="D83" s="23"/>
      <c r="E83" s="2"/>
      <c r="F83" s="2" t="s">
        <v>158</v>
      </c>
      <c r="G83" s="2"/>
      <c r="H83" s="2"/>
    </row>
    <row r="84" spans="2:8" x14ac:dyDescent="0.25">
      <c r="B84" s="1"/>
      <c r="D84" s="23"/>
      <c r="E84" s="2"/>
      <c r="F84" s="2" t="s">
        <v>159</v>
      </c>
      <c r="G84" s="2"/>
      <c r="H84" s="2"/>
    </row>
    <row r="85" spans="2:8" x14ac:dyDescent="0.25">
      <c r="B85" s="1"/>
      <c r="D85" s="23"/>
      <c r="E85" s="2"/>
      <c r="F85" s="2" t="s">
        <v>160</v>
      </c>
      <c r="G85" s="2"/>
      <c r="H85" s="2"/>
    </row>
    <row r="86" spans="2:8" x14ac:dyDescent="0.25">
      <c r="B86" s="1"/>
      <c r="D86" s="23"/>
      <c r="E86" s="2"/>
      <c r="F86" s="2" t="s">
        <v>151</v>
      </c>
      <c r="G86" s="2"/>
      <c r="H86" s="2"/>
    </row>
    <row r="88" spans="2:8" x14ac:dyDescent="0.25">
      <c r="B88" s="3" t="s">
        <v>161</v>
      </c>
    </row>
    <row r="89" spans="2:8" x14ac:dyDescent="0.25">
      <c r="B89" s="1"/>
      <c r="C89" s="1"/>
      <c r="D89" s="1"/>
      <c r="E89" s="1"/>
      <c r="F89" s="1"/>
      <c r="G89" s="1"/>
      <c r="H89" s="1"/>
    </row>
    <row r="90" spans="2:8" ht="15.75" customHeight="1" x14ac:dyDescent="0.25">
      <c r="B90" s="23"/>
      <c r="C90" s="1"/>
      <c r="D90" s="1" t="s">
        <v>163</v>
      </c>
      <c r="E90" s="1"/>
      <c r="F90" s="1"/>
      <c r="G90" s="1"/>
      <c r="H90" s="1"/>
    </row>
    <row r="91" spans="2:8" ht="15.75" customHeight="1" x14ac:dyDescent="0.25">
      <c r="B91" s="23"/>
      <c r="C91" s="1"/>
      <c r="D91" s="1" t="s">
        <v>167</v>
      </c>
      <c r="E91" s="1"/>
      <c r="F91" s="1"/>
      <c r="G91" s="1"/>
      <c r="H91" s="1"/>
    </row>
    <row r="92" spans="2:8" ht="15.75" customHeight="1" x14ac:dyDescent="0.25">
      <c r="B92" s="23"/>
      <c r="C92" s="1"/>
      <c r="D92" s="1" t="s">
        <v>168</v>
      </c>
      <c r="E92" s="1"/>
      <c r="F92" s="1"/>
      <c r="G92" s="1"/>
      <c r="H92" s="1"/>
    </row>
    <row r="93" spans="2:8" ht="15.75" customHeight="1" x14ac:dyDescent="0.25">
      <c r="B93" s="23"/>
      <c r="C93" s="1"/>
      <c r="D93" s="1" t="s">
        <v>169</v>
      </c>
      <c r="E93" s="1"/>
      <c r="F93" s="1"/>
      <c r="G93" s="1"/>
      <c r="H93" s="1"/>
    </row>
    <row r="94" spans="2:8" x14ac:dyDescent="0.25">
      <c r="B94" s="23"/>
      <c r="C94" s="1"/>
      <c r="D94" s="36" t="s">
        <v>140</v>
      </c>
      <c r="E94" s="36"/>
      <c r="F94" s="36"/>
      <c r="G94" s="36"/>
      <c r="H94" s="36"/>
    </row>
    <row r="95" spans="2:8" s="1" customFormat="1" ht="15.75" customHeight="1" x14ac:dyDescent="0.25">
      <c r="B95" s="23"/>
      <c r="D95" s="1" t="s">
        <v>170</v>
      </c>
    </row>
    <row r="96" spans="2:8" s="1" customFormat="1" ht="15.75" customHeight="1" x14ac:dyDescent="0.25">
      <c r="B96" s="23"/>
      <c r="D96" s="1" t="s">
        <v>164</v>
      </c>
    </row>
    <row r="97" spans="2:8" s="1" customFormat="1" ht="15.75" customHeight="1" x14ac:dyDescent="0.25">
      <c r="B97" s="23"/>
      <c r="D97" s="1" t="s">
        <v>171</v>
      </c>
    </row>
    <row r="98" spans="2:8" s="1" customFormat="1" ht="15.75" customHeight="1" x14ac:dyDescent="0.25">
      <c r="B98" s="13"/>
    </row>
    <row r="99" spans="2:8" s="1" customFormat="1" ht="15.75" customHeight="1" x14ac:dyDescent="0.25">
      <c r="B99" s="3" t="s">
        <v>162</v>
      </c>
    </row>
    <row r="100" spans="2:8" s="1" customFormat="1" ht="15.75" customHeight="1" x14ac:dyDescent="0.25">
      <c r="B100" s="3"/>
    </row>
    <row r="101" spans="2:8" s="1" customFormat="1" ht="15.75" customHeight="1" x14ac:dyDescent="0.25">
      <c r="B101" s="23"/>
      <c r="D101" s="36" t="s">
        <v>172</v>
      </c>
      <c r="E101" s="36"/>
      <c r="F101" s="36"/>
      <c r="G101" s="36"/>
      <c r="H101" s="36"/>
    </row>
    <row r="102" spans="2:8" s="1" customFormat="1" ht="15.75" customHeight="1" x14ac:dyDescent="0.25">
      <c r="B102" s="23"/>
      <c r="D102" s="1" t="s">
        <v>170</v>
      </c>
    </row>
    <row r="103" spans="2:8" s="1" customFormat="1" ht="15.75" customHeight="1" x14ac:dyDescent="0.25">
      <c r="B103" s="23"/>
      <c r="D103" s="1" t="s">
        <v>164</v>
      </c>
    </row>
    <row r="104" spans="2:8" s="1" customFormat="1" ht="15.75" customHeight="1" x14ac:dyDescent="0.25">
      <c r="B104" s="23"/>
      <c r="D104" s="1" t="s">
        <v>167</v>
      </c>
    </row>
    <row r="105" spans="2:8" s="1" customFormat="1" ht="15.75" customHeight="1" x14ac:dyDescent="0.25">
      <c r="B105" s="13"/>
    </row>
    <row r="106" spans="2:8" s="1" customFormat="1" ht="15.75" customHeight="1" x14ac:dyDescent="0.25">
      <c r="B106" s="3" t="s">
        <v>57</v>
      </c>
    </row>
    <row r="107" spans="2:8" s="1" customFormat="1" ht="15.75" customHeight="1" x14ac:dyDescent="0.25">
      <c r="B107" s="3"/>
    </row>
    <row r="108" spans="2:8" s="1" customFormat="1" ht="15.75" customHeight="1" x14ac:dyDescent="0.25">
      <c r="B108" s="23"/>
      <c r="D108" s="1" t="s">
        <v>165</v>
      </c>
    </row>
    <row r="109" spans="2:8" s="1" customFormat="1" ht="15.75" customHeight="1" x14ac:dyDescent="0.25">
      <c r="B109" s="23"/>
      <c r="D109" s="1" t="s">
        <v>216</v>
      </c>
    </row>
    <row r="110" spans="2:8" s="1" customFormat="1" ht="15.75" customHeight="1" x14ac:dyDescent="0.25">
      <c r="B110" s="23"/>
      <c r="D110" s="1" t="s">
        <v>166</v>
      </c>
    </row>
    <row r="111" spans="2:8" s="1" customFormat="1" ht="15.75" customHeight="1" x14ac:dyDescent="0.25">
      <c r="B111" s="13"/>
    </row>
    <row r="112" spans="2:8" s="1" customFormat="1" ht="15.75" customHeight="1" x14ac:dyDescent="0.25">
      <c r="B112" s="14" t="s">
        <v>59</v>
      </c>
    </row>
    <row r="113" spans="1:8" ht="150" customHeight="1" x14ac:dyDescent="0.25">
      <c r="B113" s="33"/>
      <c r="C113" s="34"/>
      <c r="D113" s="34"/>
      <c r="E113" s="34"/>
      <c r="F113" s="34"/>
      <c r="G113" s="34"/>
      <c r="H113" s="35"/>
    </row>
    <row r="114" spans="1:8" ht="15.75" customHeight="1" x14ac:dyDescent="0.25">
      <c r="B114" s="21"/>
      <c r="C114" s="21"/>
      <c r="D114" s="21"/>
      <c r="E114" s="21"/>
      <c r="F114" s="21"/>
      <c r="G114" s="21"/>
      <c r="H114" s="21"/>
    </row>
    <row r="115" spans="1:8" s="1" customFormat="1" ht="15.75" customHeight="1" x14ac:dyDescent="0.25">
      <c r="B115" s="4">
        <f>COUNTBLANK(B56)+COUNTBLANK(D58)+COUNTBLANK(D60:D64)+COUNTBLANK(D66:D70)+COUNTBLANK(F71:F76)+COUNTBLANK(D78)+COUNTBLANK(B79:B81)+COUNTBLANK(D82:D86)+COUNTBLANK(B90:B97)</f>
        <v>35</v>
      </c>
    </row>
    <row r="116" spans="1:8" ht="32.25" customHeight="1" x14ac:dyDescent="0.25">
      <c r="A116" s="36" t="s">
        <v>60</v>
      </c>
      <c r="B116" s="36"/>
      <c r="C116" s="36"/>
      <c r="D116" s="36"/>
      <c r="E116" s="36"/>
      <c r="F116" s="36"/>
      <c r="G116" s="36"/>
      <c r="H116" s="36"/>
    </row>
    <row r="117" spans="1:8" x14ac:dyDescent="0.25">
      <c r="D117" s="7" t="str">
        <f>IF(AND(B9="No",General!B9="No")," ",IF(AND(B9="Yes",General!B9="Yes",B147&gt;=1),"Missing Sanitary Sewer Requirements"," "))</f>
        <v xml:space="preserve"> </v>
      </c>
    </row>
    <row r="118" spans="1:8" s="1" customFormat="1" ht="15.75" customHeight="1" x14ac:dyDescent="0.25">
      <c r="B118" s="23"/>
      <c r="D118" s="1" t="s">
        <v>73</v>
      </c>
    </row>
    <row r="119" spans="1:8" s="1" customFormat="1" ht="15.75" customHeight="1" x14ac:dyDescent="0.25">
      <c r="B119" s="23"/>
      <c r="D119" s="1" t="s">
        <v>74</v>
      </c>
    </row>
    <row r="120" spans="1:8" s="1" customFormat="1" ht="15.75" customHeight="1" x14ac:dyDescent="0.25">
      <c r="B120" s="23"/>
      <c r="D120" s="1" t="s">
        <v>75</v>
      </c>
    </row>
    <row r="121" spans="1:8" s="1" customFormat="1" ht="15.75" customHeight="1" x14ac:dyDescent="0.25">
      <c r="B121" s="23"/>
      <c r="D121" s="1" t="s">
        <v>76</v>
      </c>
    </row>
    <row r="122" spans="1:8" s="1" customFormat="1" ht="15.75" customHeight="1" x14ac:dyDescent="0.25">
      <c r="B122" s="23"/>
      <c r="D122" s="1" t="s">
        <v>77</v>
      </c>
    </row>
    <row r="123" spans="1:8" s="1" customFormat="1" ht="15.75" customHeight="1" x14ac:dyDescent="0.25">
      <c r="B123" s="23"/>
      <c r="D123" s="1" t="s">
        <v>78</v>
      </c>
    </row>
    <row r="124" spans="1:8" s="1" customFormat="1" ht="15.75" customHeight="1" x14ac:dyDescent="0.25">
      <c r="B124" s="23"/>
      <c r="D124" s="1" t="s">
        <v>79</v>
      </c>
    </row>
    <row r="125" spans="1:8" s="1" customFormat="1" ht="15.75" customHeight="1" x14ac:dyDescent="0.25">
      <c r="B125" s="23"/>
      <c r="D125" s="1" t="s">
        <v>80</v>
      </c>
    </row>
    <row r="126" spans="1:8" s="1" customFormat="1" ht="15.75" customHeight="1" x14ac:dyDescent="0.25">
      <c r="B126" s="23"/>
      <c r="D126" s="1" t="s">
        <v>81</v>
      </c>
    </row>
    <row r="127" spans="1:8" s="1" customFormat="1" ht="15.75" customHeight="1" x14ac:dyDescent="0.25">
      <c r="B127" s="23"/>
      <c r="D127" s="1" t="s">
        <v>82</v>
      </c>
    </row>
    <row r="128" spans="1:8" s="1" customFormat="1" ht="15.75" customHeight="1" x14ac:dyDescent="0.25">
      <c r="B128" s="23"/>
      <c r="D128" s="1" t="s">
        <v>215</v>
      </c>
    </row>
    <row r="129" spans="2:4" s="1" customFormat="1" ht="15.75" customHeight="1" x14ac:dyDescent="0.25">
      <c r="B129" s="23"/>
      <c r="D129" s="1" t="s">
        <v>84</v>
      </c>
    </row>
    <row r="130" spans="2:4" s="1" customFormat="1" ht="15.75" customHeight="1" x14ac:dyDescent="0.25">
      <c r="B130" s="23"/>
      <c r="D130" s="1" t="s">
        <v>62</v>
      </c>
    </row>
    <row r="131" spans="2:4" s="1" customFormat="1" ht="15.75" customHeight="1" x14ac:dyDescent="0.25">
      <c r="B131" s="23"/>
      <c r="D131" s="1" t="s">
        <v>132</v>
      </c>
    </row>
    <row r="133" spans="2:4" x14ac:dyDescent="0.25">
      <c r="B133" s="3" t="s">
        <v>134</v>
      </c>
    </row>
    <row r="135" spans="2:4" ht="15.75" customHeight="1" x14ac:dyDescent="0.25">
      <c r="B135" s="23"/>
      <c r="D135" t="s">
        <v>85</v>
      </c>
    </row>
    <row r="136" spans="2:4" ht="15.75" customHeight="1" x14ac:dyDescent="0.25">
      <c r="B136" s="23"/>
      <c r="D136" t="s">
        <v>86</v>
      </c>
    </row>
    <row r="137" spans="2:4" ht="15.75" customHeight="1" x14ac:dyDescent="0.25">
      <c r="B137" s="23"/>
      <c r="D137" t="s">
        <v>133</v>
      </c>
    </row>
    <row r="138" spans="2:4" ht="15.75" customHeight="1" x14ac:dyDescent="0.25">
      <c r="B138" s="23"/>
      <c r="D138" t="s">
        <v>87</v>
      </c>
    </row>
    <row r="139" spans="2:4" ht="15.75" customHeight="1" x14ac:dyDescent="0.25">
      <c r="B139" s="23"/>
      <c r="D139" t="s">
        <v>106</v>
      </c>
    </row>
    <row r="140" spans="2:4" ht="15.75" customHeight="1" x14ac:dyDescent="0.25">
      <c r="B140" s="23"/>
      <c r="D140" t="s">
        <v>137</v>
      </c>
    </row>
    <row r="141" spans="2:4" ht="15.75" customHeight="1" x14ac:dyDescent="0.25">
      <c r="B141" s="23"/>
      <c r="D141" t="s">
        <v>107</v>
      </c>
    </row>
    <row r="142" spans="2:4" ht="15.75" customHeight="1" x14ac:dyDescent="0.25">
      <c r="B142" s="23"/>
      <c r="D142" t="s">
        <v>136</v>
      </c>
    </row>
    <row r="144" spans="2:4" x14ac:dyDescent="0.25">
      <c r="B144" s="3" t="s">
        <v>63</v>
      </c>
    </row>
    <row r="145" spans="2:8" ht="150.75" customHeight="1" x14ac:dyDescent="0.25">
      <c r="B145" s="33"/>
      <c r="C145" s="34"/>
      <c r="D145" s="34"/>
      <c r="E145" s="34"/>
      <c r="F145" s="34"/>
      <c r="G145" s="34"/>
      <c r="H145" s="35"/>
    </row>
    <row r="147" spans="2:8" x14ac:dyDescent="0.25">
      <c r="B147" s="4">
        <f>COUNTBLANK(B118:B131)</f>
        <v>14</v>
      </c>
    </row>
    <row r="148" spans="2:8" x14ac:dyDescent="0.25">
      <c r="B148" s="4">
        <f>COUNTIF(D16,"Missing General Requirements")+COUNTIF(D40,"Missing Water Requirements")+COUNTIF(D55,"Missing Stormwater Requirements")+COUNTIF(D117,"Missing Sanitary Sewer Requirements")</f>
        <v>0</v>
      </c>
    </row>
  </sheetData>
  <sheetProtection algorithmName="SHA-512" hashValue="w00SPcLy7J50lmA0M2SoJW4QKrBlnopvHIAgR0SLqVEvU6itbsd4NV/AysGuUEYjroLI1vwRtyV10p3rY5DDvg==" saltValue="W0gO3IiVKeKM98OuNruJvA==" spinCount="100000" sheet="1" objects="1" scenarios="1"/>
  <mergeCells count="21">
    <mergeCell ref="B145:H145"/>
    <mergeCell ref="B36:H36"/>
    <mergeCell ref="B51:H51"/>
    <mergeCell ref="A54:H54"/>
    <mergeCell ref="D79:H79"/>
    <mergeCell ref="D94:H94"/>
    <mergeCell ref="B113:H113"/>
    <mergeCell ref="A116:H116"/>
    <mergeCell ref="D42:H42"/>
    <mergeCell ref="D46:H46"/>
    <mergeCell ref="D48:H48"/>
    <mergeCell ref="F78:H78"/>
    <mergeCell ref="D57:H57"/>
    <mergeCell ref="D65:H65"/>
    <mergeCell ref="D101:H101"/>
    <mergeCell ref="F59:H59"/>
    <mergeCell ref="D2:H2"/>
    <mergeCell ref="D3:H3"/>
    <mergeCell ref="A5:H5"/>
    <mergeCell ref="A15:H15"/>
    <mergeCell ref="A39:H39"/>
  </mergeCells>
  <dataValidations count="3">
    <dataValidation type="list" allowBlank="1" showInputMessage="1" showErrorMessage="1" sqref="B135:B142 B32 B118:B131 B41:B48 B56 B108:B111 D58:D64 F66:G76 B79:B81 D82:D86 B90:B98 E58:E62 D66:E78 B101:B105 G58 G60:G64" xr:uid="{F9E3A973-D8BC-4689-98E4-730E26E2C68D}">
      <formula1>"X,N/A"</formula1>
    </dataValidation>
    <dataValidation type="list" allowBlank="1" showInputMessage="1" showErrorMessage="1" sqref="B7:B9 B11:B14" xr:uid="{FBB47572-2FB9-41A0-90E3-84FFCEF04461}">
      <formula1>"Yes, No"</formula1>
    </dataValidation>
    <dataValidation type="list" allowBlank="1" showInputMessage="1" showErrorMessage="1" sqref="B33 B17:B31" xr:uid="{F4A39C51-AAC2-4F91-902D-E41576649834}">
      <formula1>"X"</formula1>
    </dataValidation>
  </dataValidations>
  <pageMargins left="0.7" right="0.7" top="0.75" bottom="0.75" header="0.3" footer="0.3"/>
  <pageSetup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65110-1E0D-4DC9-80C7-FDC2EDB6ACC4}">
  <sheetPr>
    <pageSetUpPr fitToPage="1"/>
  </sheetPr>
  <dimension ref="A2:P111"/>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2.140625" customWidth="1"/>
    <col min="6" max="6" width="4.5703125" customWidth="1"/>
    <col min="7" max="7" width="2.140625" customWidth="1"/>
    <col min="8" max="8" width="117.42578125" customWidth="1"/>
  </cols>
  <sheetData>
    <row r="2" spans="1:16" ht="21" customHeight="1" x14ac:dyDescent="0.25">
      <c r="A2" s="1" t="s">
        <v>0</v>
      </c>
      <c r="B2" s="1"/>
      <c r="C2" s="1"/>
      <c r="D2" s="31">
        <f>General!D2</f>
        <v>0</v>
      </c>
      <c r="E2" s="39"/>
      <c r="F2" s="39"/>
      <c r="G2" s="39"/>
      <c r="H2" s="32"/>
      <c r="I2" s="1"/>
      <c r="J2" s="1"/>
      <c r="K2" s="1"/>
      <c r="L2" s="1"/>
      <c r="M2" s="1"/>
    </row>
    <row r="3" spans="1:16" ht="21" customHeight="1" x14ac:dyDescent="0.25">
      <c r="A3" s="1" t="s">
        <v>1</v>
      </c>
      <c r="B3" s="1"/>
      <c r="C3" s="1"/>
      <c r="D3" s="31">
        <f>General!D3</f>
        <v>0</v>
      </c>
      <c r="E3" s="39"/>
      <c r="F3" s="39"/>
      <c r="G3" s="39"/>
      <c r="H3" s="32"/>
      <c r="I3" s="1"/>
      <c r="J3" s="1"/>
      <c r="K3" s="1"/>
      <c r="L3" s="1"/>
      <c r="M3" s="1"/>
    </row>
    <row r="5" spans="1:16" ht="45" customHeight="1" x14ac:dyDescent="0.25">
      <c r="A5" s="37" t="s">
        <v>174</v>
      </c>
      <c r="B5" s="37"/>
      <c r="C5" s="37"/>
      <c r="D5" s="37"/>
      <c r="E5" s="37"/>
      <c r="F5" s="37"/>
      <c r="G5" s="37"/>
      <c r="H5" s="37"/>
      <c r="I5" s="9"/>
      <c r="J5" s="9"/>
      <c r="K5" s="9"/>
      <c r="L5" s="9"/>
      <c r="M5" s="9"/>
    </row>
    <row r="6" spans="1:16" ht="15.75" customHeight="1" x14ac:dyDescent="0.25">
      <c r="A6" s="24"/>
      <c r="B6" s="17"/>
      <c r="C6" s="17"/>
      <c r="D6" s="17"/>
      <c r="E6" s="17"/>
      <c r="F6" s="17"/>
      <c r="G6" s="17"/>
      <c r="H6" s="17"/>
      <c r="I6" s="17"/>
      <c r="J6" s="17"/>
      <c r="K6" s="17"/>
      <c r="L6" s="17"/>
      <c r="M6" s="17"/>
    </row>
    <row r="7" spans="1:16" ht="15.75" customHeight="1" x14ac:dyDescent="0.25">
      <c r="A7" s="18"/>
      <c r="B7" s="22"/>
      <c r="C7" s="17"/>
      <c r="D7" s="2" t="s">
        <v>13</v>
      </c>
      <c r="E7" s="17"/>
      <c r="F7" s="17"/>
      <c r="G7" s="17"/>
      <c r="H7" s="17"/>
      <c r="I7" s="17"/>
      <c r="J7" s="17"/>
      <c r="K7" s="17"/>
      <c r="L7" s="17"/>
      <c r="M7" s="17"/>
    </row>
    <row r="8" spans="1:16" ht="15.75" customHeight="1" x14ac:dyDescent="0.25">
      <c r="A8" s="18"/>
      <c r="B8" s="22"/>
      <c r="C8" s="17"/>
      <c r="D8" s="2" t="s">
        <v>14</v>
      </c>
      <c r="E8" s="17"/>
      <c r="F8" s="17"/>
      <c r="G8" s="17"/>
      <c r="H8" s="17"/>
      <c r="I8" s="17"/>
      <c r="J8" s="17"/>
      <c r="K8" s="17"/>
      <c r="L8" s="17"/>
      <c r="M8" s="17"/>
    </row>
    <row r="9" spans="1:16" ht="15.75" customHeight="1" x14ac:dyDescent="0.25">
      <c r="A9" s="18"/>
      <c r="B9" s="22"/>
      <c r="C9" s="17"/>
      <c r="D9" s="2" t="s">
        <v>15</v>
      </c>
      <c r="E9" s="17"/>
      <c r="F9" s="17"/>
      <c r="G9" s="17"/>
      <c r="H9" s="17"/>
      <c r="I9" s="17"/>
      <c r="J9" s="17"/>
      <c r="K9" s="17"/>
      <c r="L9" s="17"/>
      <c r="M9" s="17"/>
    </row>
    <row r="10" spans="1:16" ht="15.75" customHeight="1" x14ac:dyDescent="0.25">
      <c r="A10" s="18"/>
      <c r="B10" s="17"/>
      <c r="C10" s="17"/>
      <c r="D10" s="17"/>
      <c r="E10" s="17"/>
      <c r="F10" s="17"/>
      <c r="G10" s="17"/>
      <c r="H10" s="17"/>
      <c r="I10" s="17"/>
      <c r="J10" s="17"/>
      <c r="K10" s="17"/>
      <c r="L10" s="17"/>
      <c r="M10" s="17"/>
    </row>
    <row r="11" spans="1:16" ht="15.75" customHeight="1" x14ac:dyDescent="0.25">
      <c r="A11" s="19" t="s">
        <v>121</v>
      </c>
      <c r="C11" s="17"/>
      <c r="D11" s="2"/>
      <c r="E11" s="2"/>
      <c r="F11" s="2"/>
      <c r="G11" s="2"/>
      <c r="H11" s="17"/>
      <c r="I11" s="17"/>
      <c r="J11" s="17"/>
      <c r="K11" s="17"/>
      <c r="L11" s="17"/>
      <c r="M11" s="17"/>
      <c r="N11" s="17"/>
      <c r="O11" s="17"/>
      <c r="P11" s="17"/>
    </row>
    <row r="12" spans="1:16" ht="15.75" customHeight="1" x14ac:dyDescent="0.25">
      <c r="A12" s="19"/>
      <c r="C12" s="17"/>
      <c r="D12" s="2"/>
      <c r="E12" s="2"/>
      <c r="F12" s="2"/>
      <c r="G12" s="2"/>
      <c r="H12" s="17"/>
      <c r="I12" s="17"/>
      <c r="J12" s="17"/>
      <c r="K12" s="17"/>
      <c r="L12" s="17"/>
      <c r="M12" s="17"/>
      <c r="N12" s="17"/>
      <c r="O12" s="17"/>
      <c r="P12" s="17"/>
    </row>
    <row r="13" spans="1:16" ht="15.75" customHeight="1" x14ac:dyDescent="0.25">
      <c r="A13" s="19"/>
      <c r="B13" s="22"/>
      <c r="C13" s="17"/>
      <c r="D13" s="2" t="s">
        <v>127</v>
      </c>
      <c r="E13" s="2"/>
      <c r="F13" s="2"/>
      <c r="G13" s="2"/>
      <c r="H13" s="17"/>
      <c r="I13" s="17"/>
      <c r="J13" s="17"/>
      <c r="K13" s="17"/>
      <c r="L13" s="17"/>
      <c r="M13" s="17"/>
      <c r="N13" s="17"/>
      <c r="O13" s="17"/>
      <c r="P13" s="17"/>
    </row>
    <row r="14" spans="1:16" ht="15.75" customHeight="1" x14ac:dyDescent="0.25">
      <c r="A14" s="18"/>
      <c r="B14" s="17"/>
      <c r="C14" s="17"/>
      <c r="D14" s="17"/>
      <c r="E14" s="17"/>
      <c r="F14" s="17"/>
      <c r="G14" s="17"/>
      <c r="H14" s="17"/>
      <c r="I14" s="17"/>
      <c r="J14" s="17"/>
      <c r="K14" s="17"/>
      <c r="L14" s="17"/>
      <c r="M14" s="17"/>
    </row>
    <row r="15" spans="1:16" ht="45.75" customHeight="1" x14ac:dyDescent="0.25">
      <c r="A15" s="30" t="s">
        <v>16</v>
      </c>
      <c r="B15" s="30"/>
      <c r="C15" s="30"/>
      <c r="D15" s="30"/>
      <c r="E15" s="30"/>
      <c r="F15" s="30"/>
      <c r="G15" s="30"/>
      <c r="H15" s="30"/>
      <c r="I15" s="5"/>
      <c r="J15" s="5"/>
      <c r="K15" s="5"/>
      <c r="L15" s="5"/>
      <c r="M15" s="5"/>
    </row>
    <row r="16" spans="1:16" x14ac:dyDescent="0.25">
      <c r="D16" s="7" t="str">
        <f>IF(AND(B32&gt;=1,General!B10="No")," ",IF(AND(B32&gt;=1,General!B10="Yes"),"Missing General Requirements"," "))</f>
        <v xml:space="preserve"> </v>
      </c>
    </row>
    <row r="17" spans="2:14" s="1" customFormat="1" ht="15.75" customHeight="1" x14ac:dyDescent="0.25">
      <c r="B17" s="23"/>
      <c r="D17" s="1" t="s">
        <v>17</v>
      </c>
    </row>
    <row r="18" spans="2:14" s="1" customFormat="1" ht="15.75" customHeight="1" x14ac:dyDescent="0.25">
      <c r="B18" s="23"/>
      <c r="D18" s="1" t="s">
        <v>18</v>
      </c>
    </row>
    <row r="19" spans="2:14" s="1" customFormat="1" ht="15.75" customHeight="1" x14ac:dyDescent="0.25">
      <c r="B19" s="23"/>
      <c r="D19" s="1" t="s">
        <v>20</v>
      </c>
    </row>
    <row r="20" spans="2:14" s="1" customFormat="1" ht="15.75" customHeight="1" x14ac:dyDescent="0.25">
      <c r="B20" s="23"/>
      <c r="D20" s="1" t="s">
        <v>21</v>
      </c>
    </row>
    <row r="21" spans="2:14" ht="15.75" customHeight="1" x14ac:dyDescent="0.25">
      <c r="B21" s="23"/>
      <c r="D21" t="s">
        <v>22</v>
      </c>
    </row>
    <row r="22" spans="2:14" ht="15.75" customHeight="1" x14ac:dyDescent="0.25">
      <c r="B22" s="23"/>
      <c r="D22" t="s">
        <v>23</v>
      </c>
    </row>
    <row r="23" spans="2:14" ht="15.75" customHeight="1" x14ac:dyDescent="0.25">
      <c r="B23" s="23"/>
      <c r="D23" t="s">
        <v>24</v>
      </c>
    </row>
    <row r="24" spans="2:14" ht="15.75" customHeight="1" x14ac:dyDescent="0.25">
      <c r="B24" s="23"/>
      <c r="D24" t="s">
        <v>25</v>
      </c>
    </row>
    <row r="25" spans="2:14" ht="15.75" customHeight="1" x14ac:dyDescent="0.25">
      <c r="B25" s="23"/>
      <c r="D25" t="s">
        <v>26</v>
      </c>
    </row>
    <row r="26" spans="2:14" ht="15.75" customHeight="1" x14ac:dyDescent="0.25">
      <c r="B26" s="23"/>
      <c r="D26" t="s">
        <v>27</v>
      </c>
    </row>
    <row r="27" spans="2:14" ht="15.75" customHeight="1" x14ac:dyDescent="0.25">
      <c r="B27" s="23"/>
      <c r="D27" t="s">
        <v>29</v>
      </c>
    </row>
    <row r="29" spans="2:14" x14ac:dyDescent="0.25">
      <c r="B29" s="3" t="s">
        <v>37</v>
      </c>
    </row>
    <row r="30" spans="2:14" ht="150" customHeight="1" x14ac:dyDescent="0.25">
      <c r="B30" s="33"/>
      <c r="C30" s="34"/>
      <c r="D30" s="34"/>
      <c r="E30" s="34"/>
      <c r="F30" s="34"/>
      <c r="G30" s="34"/>
      <c r="H30" s="35"/>
      <c r="I30" s="6"/>
      <c r="J30" s="6"/>
      <c r="K30" s="6"/>
      <c r="L30" s="6"/>
      <c r="M30" s="6"/>
      <c r="N30" s="6"/>
    </row>
    <row r="32" spans="2:14" x14ac:dyDescent="0.25">
      <c r="B32" s="4">
        <f>COUNTBLANK(B17:B27)</f>
        <v>11</v>
      </c>
    </row>
    <row r="33" spans="1:13" ht="33" customHeight="1" x14ac:dyDescent="0.25">
      <c r="A33" s="36" t="s">
        <v>38</v>
      </c>
      <c r="B33" s="41"/>
      <c r="C33" s="41"/>
      <c r="D33" s="41"/>
      <c r="E33" s="41"/>
      <c r="F33" s="41"/>
      <c r="G33" s="41"/>
      <c r="H33" s="41"/>
      <c r="I33" s="5"/>
      <c r="J33" s="5"/>
      <c r="K33" s="5"/>
      <c r="L33" s="5"/>
      <c r="M33" s="5"/>
    </row>
    <row r="34" spans="1:13" s="1" customFormat="1" ht="15" customHeight="1" x14ac:dyDescent="0.25">
      <c r="A34"/>
      <c r="B34"/>
      <c r="C34"/>
      <c r="D34" s="7" t="str">
        <f>IF(AND(B7="No",General!B10="Nok")," ",IF(AND(B7="Yes",General!B10="Yes",B42&gt;=1),"Missing Water Requirements"," "))</f>
        <v xml:space="preserve"> </v>
      </c>
      <c r="E34"/>
      <c r="F34"/>
      <c r="G34"/>
      <c r="H34"/>
      <c r="I34"/>
      <c r="J34"/>
      <c r="K34"/>
      <c r="L34"/>
      <c r="M34"/>
    </row>
    <row r="35" spans="1:13" s="1" customFormat="1" ht="15.75" customHeight="1" x14ac:dyDescent="0.25">
      <c r="B35" s="23"/>
      <c r="D35" s="1" t="s">
        <v>131</v>
      </c>
    </row>
    <row r="36" spans="1:13" s="1" customFormat="1" ht="16.5" customHeight="1" x14ac:dyDescent="0.25">
      <c r="B36" s="10"/>
      <c r="D36" s="1" t="s">
        <v>40</v>
      </c>
    </row>
    <row r="37" spans="1:13" ht="33" customHeight="1" x14ac:dyDescent="0.25">
      <c r="B37" s="23"/>
      <c r="C37" s="42" t="s">
        <v>88</v>
      </c>
      <c r="D37" s="36"/>
      <c r="E37" s="36"/>
      <c r="F37" s="36"/>
      <c r="G37" s="36"/>
      <c r="H37" s="36"/>
    </row>
    <row r="39" spans="1:13" x14ac:dyDescent="0.25">
      <c r="B39" s="3" t="s">
        <v>41</v>
      </c>
    </row>
    <row r="40" spans="1:13" ht="150" customHeight="1" x14ac:dyDescent="0.25">
      <c r="B40" s="33"/>
      <c r="C40" s="34"/>
      <c r="D40" s="34"/>
      <c r="E40" s="34"/>
      <c r="F40" s="34"/>
      <c r="G40" s="34"/>
      <c r="H40" s="35"/>
    </row>
    <row r="41" spans="1:13" ht="15.75" customHeight="1" x14ac:dyDescent="0.25">
      <c r="B41" s="21"/>
      <c r="C41" s="21"/>
      <c r="D41" s="21"/>
      <c r="E41" s="21"/>
      <c r="F41" s="21"/>
      <c r="G41" s="21"/>
      <c r="H41" s="21"/>
    </row>
    <row r="42" spans="1:13" x14ac:dyDescent="0.25">
      <c r="B42" s="4">
        <f>COUNTBLANK(B35)+COUNTBLANK(B37)</f>
        <v>2</v>
      </c>
    </row>
    <row r="43" spans="1:13" ht="35.25" customHeight="1" x14ac:dyDescent="0.25">
      <c r="A43" s="36" t="s">
        <v>173</v>
      </c>
      <c r="B43" s="36"/>
      <c r="C43" s="36"/>
      <c r="D43" s="36"/>
      <c r="E43" s="36"/>
      <c r="F43" s="36"/>
      <c r="G43" s="36"/>
      <c r="H43" s="36"/>
      <c r="I43" s="36"/>
      <c r="J43" s="36"/>
    </row>
    <row r="44" spans="1:13" x14ac:dyDescent="0.25">
      <c r="D44" s="7" t="str">
        <f>IF(AND(B8="No",General!B10="No")," ",IF(AND(B8="Yes",General!B10="Yes",B104&gt;=1),"Missing Stormwater Requirements"," "))</f>
        <v xml:space="preserve"> </v>
      </c>
    </row>
    <row r="45" spans="1:13" x14ac:dyDescent="0.25">
      <c r="B45" s="23"/>
      <c r="D45" t="s">
        <v>138</v>
      </c>
    </row>
    <row r="46" spans="1:13" x14ac:dyDescent="0.25">
      <c r="B46" s="1"/>
      <c r="D46" s="41" t="s">
        <v>139</v>
      </c>
      <c r="E46" s="41"/>
      <c r="F46" s="41"/>
      <c r="G46" s="41"/>
      <c r="H46" s="41"/>
      <c r="I46" s="41"/>
      <c r="J46" s="41"/>
    </row>
    <row r="47" spans="1:13" x14ac:dyDescent="0.25">
      <c r="B47" s="1"/>
      <c r="D47" s="23"/>
      <c r="E47" s="13"/>
      <c r="F47" t="s">
        <v>143</v>
      </c>
      <c r="G47" s="13"/>
    </row>
    <row r="48" spans="1:13" ht="98.25" customHeight="1" x14ac:dyDescent="0.25">
      <c r="B48" s="1"/>
      <c r="D48" s="13"/>
      <c r="E48" s="13"/>
      <c r="F48" s="36" t="s">
        <v>218</v>
      </c>
      <c r="G48" s="36"/>
      <c r="H48" s="36"/>
      <c r="I48" s="1"/>
      <c r="J48" s="1"/>
    </row>
    <row r="49" spans="2:10" x14ac:dyDescent="0.25">
      <c r="B49" s="1"/>
      <c r="D49" s="23"/>
      <c r="E49" s="13"/>
      <c r="F49" t="s">
        <v>219</v>
      </c>
      <c r="G49" s="13"/>
    </row>
    <row r="50" spans="2:10" x14ac:dyDescent="0.25">
      <c r="B50" s="1"/>
      <c r="D50" s="23"/>
      <c r="E50" s="13"/>
      <c r="F50" t="s">
        <v>144</v>
      </c>
      <c r="G50" s="13"/>
    </row>
    <row r="51" spans="2:10" x14ac:dyDescent="0.25">
      <c r="B51" s="1"/>
      <c r="D51" s="23"/>
      <c r="E51" s="13"/>
      <c r="F51" t="s">
        <v>145</v>
      </c>
      <c r="G51" s="13"/>
    </row>
    <row r="52" spans="2:10" x14ac:dyDescent="0.25">
      <c r="B52" s="1"/>
      <c r="D52" s="23"/>
      <c r="F52" t="s">
        <v>146</v>
      </c>
      <c r="G52" s="13"/>
    </row>
    <row r="53" spans="2:10" x14ac:dyDescent="0.25">
      <c r="B53" s="1"/>
      <c r="D53" s="23"/>
      <c r="F53" t="s">
        <v>150</v>
      </c>
      <c r="G53" s="13"/>
    </row>
    <row r="54" spans="2:10" x14ac:dyDescent="0.25">
      <c r="B54" s="1"/>
      <c r="D54" s="40" t="s">
        <v>152</v>
      </c>
      <c r="E54" s="40"/>
      <c r="F54" s="40"/>
      <c r="G54" s="40"/>
      <c r="H54" s="40"/>
      <c r="I54" s="40"/>
      <c r="J54" s="40"/>
    </row>
    <row r="55" spans="2:10" x14ac:dyDescent="0.25">
      <c r="B55" s="1"/>
      <c r="D55" s="23"/>
      <c r="E55" s="13"/>
      <c r="F55" s="1" t="s">
        <v>153</v>
      </c>
      <c r="G55" s="13"/>
      <c r="H55" s="1"/>
      <c r="I55" s="1"/>
      <c r="J55" s="1"/>
    </row>
    <row r="56" spans="2:10" x14ac:dyDescent="0.25">
      <c r="B56" s="1"/>
      <c r="D56" s="23"/>
      <c r="E56" s="13"/>
      <c r="F56" s="15" t="s">
        <v>147</v>
      </c>
      <c r="G56" s="13"/>
      <c r="H56" s="15"/>
      <c r="I56" s="15"/>
      <c r="J56" s="15"/>
    </row>
    <row r="57" spans="2:10" x14ac:dyDescent="0.25">
      <c r="B57" s="1"/>
      <c r="D57" s="23"/>
      <c r="E57" s="13"/>
      <c r="F57" s="15" t="s">
        <v>154</v>
      </c>
      <c r="G57" s="13"/>
      <c r="H57" s="15"/>
      <c r="I57" s="15"/>
      <c r="J57" s="15"/>
    </row>
    <row r="58" spans="2:10" x14ac:dyDescent="0.25">
      <c r="B58" s="1"/>
      <c r="D58" s="23"/>
      <c r="E58" s="13"/>
      <c r="F58" s="15" t="s">
        <v>155</v>
      </c>
      <c r="G58" s="13"/>
      <c r="H58" s="15"/>
      <c r="I58" s="15"/>
      <c r="J58" s="15"/>
    </row>
    <row r="59" spans="2:10" x14ac:dyDescent="0.25">
      <c r="B59" s="1"/>
      <c r="D59" s="23"/>
      <c r="E59" s="13"/>
      <c r="F59" t="s">
        <v>156</v>
      </c>
      <c r="G59" s="13"/>
    </row>
    <row r="60" spans="2:10" x14ac:dyDescent="0.25">
      <c r="B60" s="1"/>
      <c r="D60" s="13"/>
      <c r="E60" s="13"/>
      <c r="F60" s="23"/>
      <c r="G60" s="13"/>
      <c r="H60" s="1" t="s">
        <v>44</v>
      </c>
      <c r="I60" s="13"/>
      <c r="J60" s="1"/>
    </row>
    <row r="61" spans="2:10" x14ac:dyDescent="0.25">
      <c r="B61" s="1"/>
      <c r="D61" s="13"/>
      <c r="E61" s="13"/>
      <c r="F61" s="23"/>
      <c r="G61" s="13"/>
      <c r="H61" s="1" t="s">
        <v>45</v>
      </c>
      <c r="I61" s="13"/>
      <c r="J61" s="1"/>
    </row>
    <row r="62" spans="2:10" x14ac:dyDescent="0.25">
      <c r="B62" s="1"/>
      <c r="D62" s="13"/>
      <c r="E62" s="13"/>
      <c r="F62" s="23"/>
      <c r="G62" s="13"/>
      <c r="H62" s="1" t="s">
        <v>46</v>
      </c>
      <c r="I62" s="13"/>
      <c r="J62" s="1"/>
    </row>
    <row r="63" spans="2:10" x14ac:dyDescent="0.25">
      <c r="B63" s="1"/>
      <c r="D63" s="13"/>
      <c r="E63" s="13"/>
      <c r="F63" s="23"/>
      <c r="G63" s="13"/>
      <c r="H63" s="1" t="s">
        <v>47</v>
      </c>
      <c r="I63" s="13"/>
      <c r="J63" s="1"/>
    </row>
    <row r="64" spans="2:10" x14ac:dyDescent="0.25">
      <c r="B64" s="1"/>
      <c r="D64" s="13"/>
      <c r="E64" s="13"/>
      <c r="F64" s="23"/>
      <c r="G64" s="13"/>
      <c r="H64" s="1" t="s">
        <v>48</v>
      </c>
      <c r="I64" s="13"/>
      <c r="J64" s="9"/>
    </row>
    <row r="65" spans="2:10" x14ac:dyDescent="0.25">
      <c r="B65" s="1"/>
      <c r="D65" s="13"/>
      <c r="E65" s="13"/>
      <c r="F65" s="23"/>
      <c r="G65" s="13"/>
      <c r="H65" s="1" t="s">
        <v>55</v>
      </c>
      <c r="I65" s="13"/>
      <c r="J65" s="1"/>
    </row>
    <row r="66" spans="2:10" x14ac:dyDescent="0.25">
      <c r="B66" s="1"/>
      <c r="D66" s="13"/>
      <c r="E66" s="13"/>
      <c r="H66" s="1" t="s">
        <v>56</v>
      </c>
      <c r="J66" s="1"/>
    </row>
    <row r="67" spans="2:10" x14ac:dyDescent="0.25">
      <c r="B67" s="1"/>
      <c r="D67" s="23"/>
      <c r="E67" s="20"/>
      <c r="F67" s="40" t="s">
        <v>149</v>
      </c>
      <c r="G67" s="40"/>
      <c r="H67" s="40"/>
      <c r="I67" s="40"/>
      <c r="J67" s="40"/>
    </row>
    <row r="68" spans="2:10" ht="15.75" customHeight="1" x14ac:dyDescent="0.25">
      <c r="B68" s="23"/>
      <c r="D68" s="36" t="s">
        <v>148</v>
      </c>
      <c r="E68" s="36"/>
      <c r="F68" s="36"/>
      <c r="G68" s="36"/>
      <c r="H68" s="36"/>
      <c r="I68" s="36"/>
      <c r="J68" s="36"/>
    </row>
    <row r="69" spans="2:10" ht="15.75" customHeight="1" x14ac:dyDescent="0.25">
      <c r="B69" s="23"/>
      <c r="D69" s="1" t="s">
        <v>51</v>
      </c>
      <c r="E69" s="1"/>
      <c r="F69" s="1"/>
      <c r="G69" s="1"/>
      <c r="H69" s="1"/>
      <c r="I69" s="1"/>
      <c r="J69" s="1"/>
    </row>
    <row r="70" spans="2:10" ht="15.75" customHeight="1" x14ac:dyDescent="0.25">
      <c r="B70" s="23"/>
      <c r="D70" s="2" t="s">
        <v>124</v>
      </c>
      <c r="E70" s="2"/>
      <c r="F70" s="2"/>
      <c r="G70" s="2"/>
      <c r="H70" s="2"/>
      <c r="I70" s="2"/>
      <c r="J70" s="2"/>
    </row>
    <row r="71" spans="2:10" ht="15.75" customHeight="1" x14ac:dyDescent="0.25">
      <c r="B71" s="1"/>
      <c r="D71" s="23"/>
      <c r="E71" s="2"/>
      <c r="F71" s="2" t="s">
        <v>157</v>
      </c>
      <c r="G71" s="2"/>
      <c r="H71" s="2"/>
      <c r="I71" s="2"/>
      <c r="J71" s="2"/>
    </row>
    <row r="72" spans="2:10" x14ac:dyDescent="0.25">
      <c r="B72" s="1"/>
      <c r="D72" s="23"/>
      <c r="E72" s="2"/>
      <c r="F72" s="2" t="s">
        <v>158</v>
      </c>
      <c r="G72" s="2"/>
      <c r="H72" s="2"/>
      <c r="I72" s="2"/>
      <c r="J72" s="2"/>
    </row>
    <row r="73" spans="2:10" x14ac:dyDescent="0.25">
      <c r="B73" s="1"/>
      <c r="D73" s="23"/>
      <c r="E73" s="2"/>
      <c r="F73" s="2" t="s">
        <v>159</v>
      </c>
      <c r="G73" s="2"/>
      <c r="H73" s="2"/>
      <c r="I73" s="2"/>
      <c r="J73" s="2"/>
    </row>
    <row r="74" spans="2:10" x14ac:dyDescent="0.25">
      <c r="B74" s="1"/>
      <c r="D74" s="23"/>
      <c r="E74" s="2"/>
      <c r="F74" s="2" t="s">
        <v>160</v>
      </c>
      <c r="G74" s="2"/>
      <c r="H74" s="2"/>
      <c r="I74" s="2"/>
      <c r="J74" s="2"/>
    </row>
    <row r="75" spans="2:10" x14ac:dyDescent="0.25">
      <c r="B75" s="1"/>
      <c r="D75" s="23"/>
      <c r="E75" s="2"/>
      <c r="F75" s="2" t="s">
        <v>151</v>
      </c>
      <c r="G75" s="2"/>
      <c r="H75" s="2"/>
      <c r="I75" s="2"/>
      <c r="J75" s="2"/>
    </row>
    <row r="77" spans="2:10" x14ac:dyDescent="0.25">
      <c r="B77" s="3" t="s">
        <v>161</v>
      </c>
    </row>
    <row r="78" spans="2:10" x14ac:dyDescent="0.25">
      <c r="B78" s="1"/>
      <c r="C78" s="1"/>
      <c r="D78" s="1"/>
      <c r="E78" s="1"/>
      <c r="F78" s="1"/>
      <c r="G78" s="1"/>
      <c r="H78" s="1"/>
      <c r="I78" s="1"/>
      <c r="J78" s="1"/>
    </row>
    <row r="79" spans="2:10" ht="15.75" customHeight="1" x14ac:dyDescent="0.25">
      <c r="B79" s="23"/>
      <c r="C79" s="1"/>
      <c r="D79" s="1" t="s">
        <v>163</v>
      </c>
      <c r="E79" s="1"/>
      <c r="F79" s="1"/>
      <c r="G79" s="1"/>
      <c r="H79" s="1"/>
      <c r="I79" s="1"/>
      <c r="J79" s="1"/>
    </row>
    <row r="80" spans="2:10" ht="15.75" customHeight="1" x14ac:dyDescent="0.25">
      <c r="B80" s="23"/>
      <c r="C80" s="1"/>
      <c r="D80" s="1" t="s">
        <v>167</v>
      </c>
      <c r="E80" s="1"/>
      <c r="F80" s="1"/>
      <c r="G80" s="1"/>
      <c r="H80" s="1"/>
      <c r="I80" s="1"/>
      <c r="J80" s="1"/>
    </row>
    <row r="81" spans="2:10" ht="15.75" customHeight="1" x14ac:dyDescent="0.25">
      <c r="B81" s="23"/>
      <c r="C81" s="1"/>
      <c r="D81" s="1" t="s">
        <v>168</v>
      </c>
      <c r="E81" s="1"/>
      <c r="F81" s="1"/>
      <c r="G81" s="1"/>
      <c r="H81" s="1"/>
      <c r="I81" s="1"/>
      <c r="J81" s="1"/>
    </row>
    <row r="82" spans="2:10" ht="15.75" customHeight="1" x14ac:dyDescent="0.25">
      <c r="B82" s="23"/>
      <c r="C82" s="1"/>
      <c r="D82" s="1" t="s">
        <v>169</v>
      </c>
      <c r="E82" s="1"/>
      <c r="F82" s="1"/>
      <c r="G82" s="1"/>
      <c r="H82" s="1"/>
      <c r="I82" s="1"/>
      <c r="J82" s="1"/>
    </row>
    <row r="83" spans="2:10" x14ac:dyDescent="0.25">
      <c r="B83" s="23"/>
      <c r="C83" s="1"/>
      <c r="D83" s="36" t="s">
        <v>140</v>
      </c>
      <c r="E83" s="36"/>
      <c r="F83" s="36"/>
      <c r="G83" s="36"/>
      <c r="H83" s="36"/>
      <c r="I83" s="36"/>
      <c r="J83" s="36"/>
    </row>
    <row r="84" spans="2:10" s="1" customFormat="1" ht="15.75" customHeight="1" x14ac:dyDescent="0.25">
      <c r="B84" s="23"/>
      <c r="D84" s="1" t="s">
        <v>170</v>
      </c>
    </row>
    <row r="85" spans="2:10" s="1" customFormat="1" ht="15.75" customHeight="1" x14ac:dyDescent="0.25">
      <c r="B85" s="23"/>
      <c r="D85" s="1" t="s">
        <v>164</v>
      </c>
    </row>
    <row r="86" spans="2:10" s="1" customFormat="1" ht="15.75" customHeight="1" x14ac:dyDescent="0.25">
      <c r="B86" s="23"/>
      <c r="D86" s="1" t="s">
        <v>171</v>
      </c>
    </row>
    <row r="87" spans="2:10" s="1" customFormat="1" ht="15.75" customHeight="1" x14ac:dyDescent="0.25">
      <c r="B87" s="13"/>
    </row>
    <row r="88" spans="2:10" s="1" customFormat="1" ht="15.75" customHeight="1" x14ac:dyDescent="0.25">
      <c r="B88" s="3" t="s">
        <v>162</v>
      </c>
    </row>
    <row r="89" spans="2:10" s="1" customFormat="1" ht="15.75" customHeight="1" x14ac:dyDescent="0.25">
      <c r="B89" s="3"/>
    </row>
    <row r="90" spans="2:10" s="1" customFormat="1" ht="15.75" customHeight="1" x14ac:dyDescent="0.25">
      <c r="B90" s="23"/>
      <c r="D90" s="36" t="s">
        <v>172</v>
      </c>
      <c r="E90" s="36"/>
      <c r="F90" s="36"/>
      <c r="G90" s="36"/>
      <c r="H90" s="36"/>
      <c r="I90" s="36"/>
      <c r="J90" s="36"/>
    </row>
    <row r="91" spans="2:10" s="1" customFormat="1" ht="15.75" customHeight="1" x14ac:dyDescent="0.25">
      <c r="B91" s="23"/>
      <c r="D91" s="1" t="s">
        <v>170</v>
      </c>
    </row>
    <row r="92" spans="2:10" s="1" customFormat="1" ht="15.75" customHeight="1" x14ac:dyDescent="0.25">
      <c r="B92" s="23"/>
      <c r="D92" s="1" t="s">
        <v>164</v>
      </c>
    </row>
    <row r="93" spans="2:10" s="1" customFormat="1" ht="15.75" customHeight="1" x14ac:dyDescent="0.25">
      <c r="B93" s="23"/>
      <c r="D93" s="1" t="s">
        <v>167</v>
      </c>
    </row>
    <row r="94" spans="2:10" s="1" customFormat="1" ht="15.75" customHeight="1" x14ac:dyDescent="0.25">
      <c r="B94" s="13"/>
    </row>
    <row r="95" spans="2:10" s="1" customFormat="1" ht="15.75" customHeight="1" x14ac:dyDescent="0.25">
      <c r="B95" s="3" t="s">
        <v>57</v>
      </c>
    </row>
    <row r="96" spans="2:10" s="1" customFormat="1" ht="15.75" customHeight="1" x14ac:dyDescent="0.25">
      <c r="B96" s="3"/>
    </row>
    <row r="97" spans="1:10" s="1" customFormat="1" ht="15.75" customHeight="1" x14ac:dyDescent="0.25">
      <c r="B97" s="23"/>
      <c r="D97" s="1" t="s">
        <v>165</v>
      </c>
    </row>
    <row r="98" spans="1:10" s="1" customFormat="1" ht="15.75" customHeight="1" x14ac:dyDescent="0.25">
      <c r="B98" s="23"/>
      <c r="D98" s="1" t="s">
        <v>216</v>
      </c>
    </row>
    <row r="99" spans="1:10" s="1" customFormat="1" ht="15.75" customHeight="1" x14ac:dyDescent="0.25">
      <c r="B99" s="23"/>
      <c r="D99" s="1" t="s">
        <v>166</v>
      </c>
    </row>
    <row r="100" spans="1:10" s="1" customFormat="1" ht="15.75" customHeight="1" x14ac:dyDescent="0.25">
      <c r="B100" s="13"/>
    </row>
    <row r="101" spans="1:10" s="1" customFormat="1" ht="15.75" customHeight="1" x14ac:dyDescent="0.25">
      <c r="B101" s="14" t="s">
        <v>59</v>
      </c>
    </row>
    <row r="102" spans="1:10" ht="150" customHeight="1" x14ac:dyDescent="0.25">
      <c r="B102" s="33"/>
      <c r="C102" s="34"/>
      <c r="D102" s="34"/>
      <c r="E102" s="34"/>
      <c r="F102" s="34"/>
      <c r="G102" s="34"/>
      <c r="H102" s="34"/>
      <c r="I102" s="34"/>
      <c r="J102" s="35"/>
    </row>
    <row r="103" spans="1:10" ht="15.75" customHeight="1" x14ac:dyDescent="0.25">
      <c r="B103" s="21"/>
      <c r="C103" s="21"/>
      <c r="D103" s="21"/>
      <c r="E103" s="21"/>
      <c r="F103" s="21"/>
      <c r="G103" s="21"/>
      <c r="H103" s="21"/>
      <c r="I103" s="21"/>
      <c r="J103" s="21"/>
    </row>
    <row r="104" spans="1:10" s="1" customFormat="1" ht="15.75" customHeight="1" x14ac:dyDescent="0.25">
      <c r="B104" s="4">
        <f>COUNTBLANK(B45)+COUNTBLANK(D47)+COUNTBLANK(D49:D53)+COUNTBLANK(D55:D59)+COUNTBLANK(F60:F65)+COUNTBLANK(D67)+COUNTBLANK(B68:B70)+COUNTBLANK(D71:D75)+COUNTBLANK(B79:B86)</f>
        <v>35</v>
      </c>
    </row>
    <row r="105" spans="1:10" ht="18" customHeight="1" x14ac:dyDescent="0.25">
      <c r="A105" s="37" t="s">
        <v>130</v>
      </c>
      <c r="B105" s="36"/>
      <c r="C105" s="36"/>
      <c r="D105" s="36"/>
      <c r="E105" s="36"/>
    </row>
    <row r="107" spans="1:10" x14ac:dyDescent="0.25">
      <c r="B107" s="3" t="s">
        <v>63</v>
      </c>
    </row>
    <row r="108" spans="1:10" ht="150.75" customHeight="1" x14ac:dyDescent="0.25">
      <c r="B108" s="33"/>
      <c r="C108" s="34"/>
      <c r="D108" s="34"/>
      <c r="E108" s="34"/>
      <c r="F108" s="34"/>
      <c r="G108" s="34"/>
      <c r="H108" s="34"/>
      <c r="I108" s="34"/>
      <c r="J108" s="35"/>
    </row>
    <row r="111" spans="1:10" x14ac:dyDescent="0.25">
      <c r="B111" s="4">
        <f>COUNTIF(D16,"Missing General Requirements")+COUNTIF(D34,"Missing Water Requirements")+COUNTIF(D44,"Missing Stormwater Requirements")</f>
        <v>0</v>
      </c>
    </row>
  </sheetData>
  <sheetProtection algorithmName="SHA-512" hashValue="ir3Myn+vbDVgzXvzCTQh7H0ryppxz46ll9MWIrG0L7MUibkZ6ozqJxEkatq6Wyk5KWoHUY/0/uO2MB+K/yQOvA==" saltValue="eCnBX3gCgzfrjHpYTlanpQ==" spinCount="100000" sheet="1" objects="1" scenarios="1"/>
  <mergeCells count="19">
    <mergeCell ref="F48:H48"/>
    <mergeCell ref="D90:J90"/>
    <mergeCell ref="B102:J102"/>
    <mergeCell ref="B108:J108"/>
    <mergeCell ref="B40:H40"/>
    <mergeCell ref="A105:E105"/>
    <mergeCell ref="A43:J43"/>
    <mergeCell ref="D46:J46"/>
    <mergeCell ref="D54:J54"/>
    <mergeCell ref="F67:J67"/>
    <mergeCell ref="D68:J68"/>
    <mergeCell ref="D83:J83"/>
    <mergeCell ref="C37:H37"/>
    <mergeCell ref="D2:H2"/>
    <mergeCell ref="D3:H3"/>
    <mergeCell ref="A5:H5"/>
    <mergeCell ref="A15:H15"/>
    <mergeCell ref="B30:H30"/>
    <mergeCell ref="A33:H33"/>
  </mergeCells>
  <dataValidations count="3">
    <dataValidation type="list" allowBlank="1" showInputMessage="1" showErrorMessage="1" sqref="B35 B37 B45 B97:B100 B68:B70 F55:G65 B79:B87 D71:D75 G49:G53 E47:E51 D55:E67 I55:I65 H55:H59 B90:B94 G47 D47 D49:D53" xr:uid="{878668A2-4A67-4456-B67C-3AD40075A79C}">
      <formula1>"X,N/A"</formula1>
    </dataValidation>
    <dataValidation type="list" allowBlank="1" showInputMessage="1" showErrorMessage="1" sqref="B7:B9 B11:B13" xr:uid="{06A09853-CCFF-4EAF-B2E1-93CDEE725BB1}">
      <formula1>"Yes, No"</formula1>
    </dataValidation>
    <dataValidation type="list" allowBlank="1" showInputMessage="1" showErrorMessage="1" sqref="B17:B27" xr:uid="{1150F1DC-4AC1-442A-9634-68D29FE35246}">
      <formula1>"X"</formula1>
    </dataValidation>
  </dataValidations>
  <pageMargins left="0.7" right="0.7" top="0.75" bottom="0.75" header="0.3" footer="0.3"/>
  <pageSetup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6DCB1-BC76-41DE-9637-3495B650B0D4}">
  <sheetPr>
    <pageSetUpPr fitToPage="1"/>
  </sheetPr>
  <dimension ref="A2:N170"/>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2.140625" customWidth="1"/>
    <col min="6" max="6" width="4.7109375" customWidth="1"/>
    <col min="7" max="7" width="4.140625" customWidth="1"/>
    <col min="8" max="8" width="99.28515625" customWidth="1"/>
  </cols>
  <sheetData>
    <row r="2" spans="1:14" ht="21" customHeight="1" x14ac:dyDescent="0.25">
      <c r="A2" s="1" t="s">
        <v>0</v>
      </c>
      <c r="B2" s="1"/>
      <c r="C2" s="1"/>
      <c r="D2" s="31">
        <f>General!D2</f>
        <v>0</v>
      </c>
      <c r="E2" s="39"/>
      <c r="F2" s="39"/>
      <c r="G2" s="39"/>
      <c r="H2" s="32"/>
      <c r="I2" s="1"/>
      <c r="J2" s="1"/>
      <c r="K2" s="1"/>
    </row>
    <row r="3" spans="1:14" ht="21" customHeight="1" x14ac:dyDescent="0.25">
      <c r="A3" s="1" t="s">
        <v>1</v>
      </c>
      <c r="B3" s="1"/>
      <c r="C3" s="1"/>
      <c r="D3" s="31">
        <f>General!D3</f>
        <v>0</v>
      </c>
      <c r="E3" s="39"/>
      <c r="F3" s="39"/>
      <c r="G3" s="39"/>
      <c r="H3" s="32"/>
      <c r="I3" s="1"/>
      <c r="J3" s="1"/>
      <c r="K3" s="1"/>
    </row>
    <row r="5" spans="1:14" ht="45" customHeight="1" x14ac:dyDescent="0.25">
      <c r="A5" s="37" t="s">
        <v>175</v>
      </c>
      <c r="B5" s="37"/>
      <c r="C5" s="37"/>
      <c r="D5" s="37"/>
      <c r="E5" s="37"/>
      <c r="F5" s="37"/>
      <c r="G5" s="37"/>
      <c r="H5" s="37"/>
      <c r="I5" s="9"/>
      <c r="J5" s="9"/>
      <c r="K5" s="9"/>
    </row>
    <row r="6" spans="1:14" ht="15.75" customHeight="1" x14ac:dyDescent="0.25">
      <c r="A6" s="24"/>
      <c r="B6" s="17"/>
      <c r="C6" s="17"/>
      <c r="D6" s="17"/>
      <c r="E6" s="17"/>
      <c r="F6" s="17"/>
      <c r="G6" s="17"/>
      <c r="H6" s="17"/>
      <c r="I6" s="17"/>
      <c r="J6" s="17"/>
      <c r="K6" s="17"/>
    </row>
    <row r="7" spans="1:14" ht="15.75" customHeight="1" x14ac:dyDescent="0.25">
      <c r="A7" s="18"/>
      <c r="B7" s="22"/>
      <c r="C7" s="17"/>
      <c r="D7" s="2" t="s">
        <v>13</v>
      </c>
      <c r="E7" s="17"/>
      <c r="F7" s="17"/>
      <c r="G7" s="17"/>
      <c r="H7" s="17"/>
      <c r="I7" s="17"/>
      <c r="J7" s="17"/>
      <c r="K7" s="17"/>
    </row>
    <row r="8" spans="1:14" ht="15.75" customHeight="1" x14ac:dyDescent="0.25">
      <c r="A8" s="18"/>
      <c r="B8" s="22"/>
      <c r="C8" s="17"/>
      <c r="D8" s="2" t="s">
        <v>14</v>
      </c>
      <c r="E8" s="17"/>
      <c r="F8" s="17"/>
      <c r="G8" s="17"/>
      <c r="H8" s="17"/>
      <c r="I8" s="17"/>
      <c r="J8" s="17"/>
      <c r="K8" s="17"/>
    </row>
    <row r="9" spans="1:14" ht="15.75" customHeight="1" x14ac:dyDescent="0.25">
      <c r="A9" s="18"/>
      <c r="B9" s="22"/>
      <c r="C9" s="17"/>
      <c r="D9" s="2" t="s">
        <v>15</v>
      </c>
      <c r="E9" s="17"/>
      <c r="F9" s="17"/>
      <c r="G9" s="17"/>
      <c r="H9" s="17"/>
      <c r="I9" s="17"/>
      <c r="J9" s="17"/>
      <c r="K9" s="17"/>
    </row>
    <row r="10" spans="1:14" ht="15.75" customHeight="1" x14ac:dyDescent="0.25">
      <c r="A10" s="18"/>
      <c r="B10" s="17"/>
      <c r="C10" s="17"/>
      <c r="D10" s="17"/>
      <c r="E10" s="17"/>
      <c r="F10" s="17"/>
      <c r="G10" s="17"/>
      <c r="H10" s="17"/>
      <c r="I10" s="17"/>
      <c r="J10" s="17"/>
      <c r="K10" s="17"/>
    </row>
    <row r="11" spans="1:14" ht="15.75" customHeight="1" x14ac:dyDescent="0.25">
      <c r="A11" s="19" t="s">
        <v>121</v>
      </c>
      <c r="C11" s="17"/>
      <c r="D11" s="2"/>
      <c r="E11" s="2"/>
      <c r="F11" s="2"/>
      <c r="G11" s="2"/>
      <c r="H11" s="17"/>
      <c r="I11" s="17"/>
      <c r="J11" s="17"/>
      <c r="K11" s="17"/>
      <c r="L11" s="17"/>
      <c r="M11" s="17"/>
      <c r="N11" s="17"/>
    </row>
    <row r="12" spans="1:14" ht="15.75" customHeight="1" x14ac:dyDescent="0.25">
      <c r="A12" s="19"/>
      <c r="C12" s="17"/>
      <c r="D12" s="2"/>
      <c r="E12" s="2"/>
      <c r="F12" s="2"/>
      <c r="G12" s="2"/>
      <c r="H12" s="17"/>
      <c r="I12" s="17"/>
      <c r="J12" s="17"/>
      <c r="K12" s="17"/>
      <c r="L12" s="17"/>
      <c r="M12" s="17"/>
      <c r="N12" s="17"/>
    </row>
    <row r="13" spans="1:14" ht="15.75" customHeight="1" x14ac:dyDescent="0.25">
      <c r="A13" s="19"/>
      <c r="B13" s="22"/>
      <c r="C13" s="17"/>
      <c r="D13" s="2" t="s">
        <v>127</v>
      </c>
      <c r="E13" s="2"/>
      <c r="F13" s="2"/>
      <c r="G13" s="2"/>
      <c r="H13" s="17"/>
      <c r="I13" s="17"/>
      <c r="J13" s="17"/>
      <c r="K13" s="17"/>
      <c r="L13" s="17"/>
      <c r="M13" s="17"/>
      <c r="N13" s="17"/>
    </row>
    <row r="14" spans="1:14" ht="15.75" customHeight="1" x14ac:dyDescent="0.25">
      <c r="A14" s="18"/>
      <c r="B14" s="17"/>
      <c r="C14" s="17"/>
      <c r="D14" s="17"/>
      <c r="E14" s="17"/>
      <c r="F14" s="17"/>
      <c r="G14" s="17"/>
      <c r="H14" s="17"/>
      <c r="I14" s="17"/>
      <c r="J14" s="17"/>
      <c r="K14" s="17"/>
    </row>
    <row r="15" spans="1:14" ht="45.75" customHeight="1" x14ac:dyDescent="0.25">
      <c r="A15" s="30" t="s">
        <v>16</v>
      </c>
      <c r="B15" s="30"/>
      <c r="C15" s="30"/>
      <c r="D15" s="30"/>
      <c r="E15" s="30"/>
      <c r="F15" s="30"/>
      <c r="G15" s="30"/>
      <c r="H15" s="30"/>
      <c r="I15" s="5"/>
      <c r="J15" s="5"/>
      <c r="K15" s="5"/>
    </row>
    <row r="16" spans="1:14" x14ac:dyDescent="0.25">
      <c r="D16" s="7" t="str">
        <f>IF(AND(B38&gt;=1,General!B11="No")," ",IF(AND(B38&gt;=1,General!B11="Yes"),"Missing General Requirements"," "))</f>
        <v xml:space="preserve"> </v>
      </c>
    </row>
    <row r="17" spans="2:4" s="1" customFormat="1" ht="15.75" customHeight="1" x14ac:dyDescent="0.25">
      <c r="B17" s="23"/>
      <c r="D17" s="1" t="s">
        <v>17</v>
      </c>
    </row>
    <row r="18" spans="2:4" s="1" customFormat="1" ht="15.75" customHeight="1" x14ac:dyDescent="0.25">
      <c r="B18" s="23"/>
      <c r="D18" s="1" t="s">
        <v>116</v>
      </c>
    </row>
    <row r="19" spans="2:4" s="1" customFormat="1" ht="15.75" customHeight="1" x14ac:dyDescent="0.25">
      <c r="B19" s="23"/>
      <c r="D19" s="1" t="s">
        <v>19</v>
      </c>
    </row>
    <row r="20" spans="2:4" s="1" customFormat="1" ht="15.75" customHeight="1" x14ac:dyDescent="0.25">
      <c r="B20" s="23"/>
      <c r="D20" s="1" t="s">
        <v>21</v>
      </c>
    </row>
    <row r="21" spans="2:4" ht="15.75" customHeight="1" x14ac:dyDescent="0.25">
      <c r="B21" s="23"/>
      <c r="D21" t="s">
        <v>22</v>
      </c>
    </row>
    <row r="22" spans="2:4" ht="15.75" customHeight="1" x14ac:dyDescent="0.25">
      <c r="B22" s="23"/>
      <c r="D22" t="s">
        <v>23</v>
      </c>
    </row>
    <row r="23" spans="2:4" ht="15.75" customHeight="1" x14ac:dyDescent="0.25">
      <c r="B23" s="23"/>
      <c r="D23" t="s">
        <v>24</v>
      </c>
    </row>
    <row r="24" spans="2:4" ht="15.75" customHeight="1" x14ac:dyDescent="0.25">
      <c r="B24" s="23"/>
      <c r="D24" t="s">
        <v>25</v>
      </c>
    </row>
    <row r="25" spans="2:4" ht="15.75" customHeight="1" x14ac:dyDescent="0.25">
      <c r="B25" s="23"/>
      <c r="D25" t="s">
        <v>26</v>
      </c>
    </row>
    <row r="26" spans="2:4" ht="15.75" customHeight="1" x14ac:dyDescent="0.25">
      <c r="B26" s="23"/>
      <c r="D26" t="s">
        <v>27</v>
      </c>
    </row>
    <row r="27" spans="2:4" ht="15.75" customHeight="1" x14ac:dyDescent="0.25">
      <c r="B27" s="23"/>
      <c r="D27" t="s">
        <v>29</v>
      </c>
    </row>
    <row r="28" spans="2:4" ht="15.75" customHeight="1" x14ac:dyDescent="0.25">
      <c r="B28" s="23"/>
      <c r="D28" t="s">
        <v>32</v>
      </c>
    </row>
    <row r="29" spans="2:4" ht="15.75" customHeight="1" x14ac:dyDescent="0.25">
      <c r="B29" s="23"/>
      <c r="D29" t="s">
        <v>99</v>
      </c>
    </row>
    <row r="30" spans="2:4" ht="15.75" customHeight="1" x14ac:dyDescent="0.25">
      <c r="B30" s="23"/>
      <c r="D30" t="s">
        <v>100</v>
      </c>
    </row>
    <row r="31" spans="2:4" ht="15.75" customHeight="1" x14ac:dyDescent="0.25">
      <c r="B31" s="23"/>
      <c r="D31" t="s">
        <v>33</v>
      </c>
    </row>
    <row r="32" spans="2:4" ht="15.75" customHeight="1" x14ac:dyDescent="0.25">
      <c r="B32" s="23"/>
      <c r="D32" t="s">
        <v>34</v>
      </c>
    </row>
    <row r="33" spans="1:12" ht="15.75" customHeight="1" x14ac:dyDescent="0.25">
      <c r="B33" s="23"/>
      <c r="D33" t="s">
        <v>35</v>
      </c>
    </row>
    <row r="35" spans="1:12" x14ac:dyDescent="0.25">
      <c r="B35" s="3" t="s">
        <v>37</v>
      </c>
    </row>
    <row r="36" spans="1:12" ht="150" customHeight="1" x14ac:dyDescent="0.25">
      <c r="B36" s="33"/>
      <c r="C36" s="34"/>
      <c r="D36" s="34"/>
      <c r="E36" s="34"/>
      <c r="F36" s="34"/>
      <c r="G36" s="34"/>
      <c r="H36" s="35"/>
      <c r="I36" s="6"/>
      <c r="J36" s="6"/>
      <c r="K36" s="6"/>
      <c r="L36" s="6"/>
    </row>
    <row r="38" spans="1:12" x14ac:dyDescent="0.25">
      <c r="B38" s="4">
        <f>COUNTBLANK(B17:B33)</f>
        <v>17</v>
      </c>
    </row>
    <row r="39" spans="1:12" ht="33" customHeight="1" x14ac:dyDescent="0.25">
      <c r="A39" s="36" t="s">
        <v>38</v>
      </c>
      <c r="B39" s="36"/>
      <c r="C39" s="36"/>
      <c r="D39" s="36"/>
      <c r="E39" s="36"/>
      <c r="F39" s="36"/>
      <c r="G39" s="36"/>
      <c r="H39" s="36"/>
      <c r="I39" s="5"/>
      <c r="J39" s="5"/>
      <c r="K39" s="5"/>
    </row>
    <row r="40" spans="1:12" s="1" customFormat="1" ht="15" customHeight="1" x14ac:dyDescent="0.25">
      <c r="A40"/>
      <c r="B40"/>
      <c r="C40"/>
      <c r="D40" s="7" t="str">
        <f>IF(AND(B7="No",General!B11="No")," ",IF(AND(B7="Yes",General!B11="Yes",B74&gt;=1),"Missing Water Requirements"," "))</f>
        <v xml:space="preserve"> </v>
      </c>
      <c r="E40"/>
      <c r="F40"/>
      <c r="G40"/>
      <c r="H40"/>
      <c r="I40"/>
      <c r="J40"/>
      <c r="K40"/>
    </row>
    <row r="41" spans="1:12" s="1" customFormat="1" ht="15.75" customHeight="1" x14ac:dyDescent="0.25">
      <c r="B41" s="23"/>
      <c r="D41" s="36" t="s">
        <v>131</v>
      </c>
      <c r="E41" s="36"/>
      <c r="F41" s="36"/>
      <c r="G41" s="36"/>
      <c r="H41" s="36"/>
    </row>
    <row r="42" spans="1:12" s="1" customFormat="1" ht="33" customHeight="1" x14ac:dyDescent="0.25">
      <c r="B42" s="10"/>
      <c r="D42" s="36" t="s">
        <v>40</v>
      </c>
      <c r="E42" s="36"/>
      <c r="F42" s="36"/>
      <c r="G42" s="36"/>
      <c r="H42" s="36"/>
    </row>
    <row r="43" spans="1:12" s="1" customFormat="1" ht="33" customHeight="1" x14ac:dyDescent="0.25">
      <c r="B43" s="23"/>
      <c r="D43" s="36" t="s">
        <v>70</v>
      </c>
      <c r="E43" s="36"/>
      <c r="F43" s="36"/>
      <c r="G43" s="36"/>
      <c r="H43" s="36"/>
    </row>
    <row r="44" spans="1:12" ht="33" customHeight="1" x14ac:dyDescent="0.25">
      <c r="A44" s="1"/>
      <c r="B44" s="23"/>
      <c r="C44" s="1"/>
      <c r="D44" s="36" t="s">
        <v>142</v>
      </c>
      <c r="E44" s="36"/>
      <c r="F44" s="36"/>
      <c r="G44" s="36"/>
      <c r="H44" s="36"/>
      <c r="I44" s="1"/>
      <c r="J44" s="1"/>
      <c r="K44" s="1"/>
    </row>
    <row r="45" spans="1:12" ht="33" customHeight="1" x14ac:dyDescent="0.25">
      <c r="B45" s="23"/>
      <c r="C45" s="1"/>
      <c r="D45" s="36" t="s">
        <v>88</v>
      </c>
      <c r="E45" s="36"/>
      <c r="F45" s="36"/>
      <c r="G45" s="36"/>
      <c r="H45" s="36"/>
    </row>
    <row r="46" spans="1:12" ht="33" customHeight="1" x14ac:dyDescent="0.25">
      <c r="B46" s="23"/>
      <c r="C46" s="1"/>
      <c r="D46" s="36" t="s">
        <v>89</v>
      </c>
      <c r="E46" s="36"/>
      <c r="F46" s="36"/>
      <c r="G46" s="36"/>
      <c r="H46" s="36"/>
    </row>
    <row r="47" spans="1:12" ht="47.25" customHeight="1" x14ac:dyDescent="0.25">
      <c r="B47" s="23"/>
      <c r="D47" s="36" t="s">
        <v>90</v>
      </c>
      <c r="E47" s="36"/>
      <c r="F47" s="36"/>
      <c r="G47" s="36"/>
      <c r="H47" s="36"/>
    </row>
    <row r="48" spans="1:12" ht="15.75" customHeight="1" x14ac:dyDescent="0.25">
      <c r="B48" s="23"/>
      <c r="D48" s="36" t="s">
        <v>91</v>
      </c>
      <c r="E48" s="36"/>
      <c r="F48" s="36"/>
      <c r="G48" s="36"/>
      <c r="H48" s="36"/>
    </row>
    <row r="49" spans="2:8" ht="76.5" customHeight="1" x14ac:dyDescent="0.25">
      <c r="D49" s="36" t="s">
        <v>92</v>
      </c>
      <c r="E49" s="36"/>
      <c r="F49" s="36"/>
      <c r="G49" s="36"/>
      <c r="H49" s="36"/>
    </row>
    <row r="51" spans="2:8" x14ac:dyDescent="0.25">
      <c r="B51" s="3" t="s">
        <v>93</v>
      </c>
    </row>
    <row r="53" spans="2:8" ht="33" customHeight="1" x14ac:dyDescent="0.25">
      <c r="B53" s="23"/>
      <c r="D53" s="36" t="s">
        <v>94</v>
      </c>
      <c r="E53" s="36"/>
      <c r="F53" s="36"/>
      <c r="G53" s="36"/>
      <c r="H53" s="36"/>
    </row>
    <row r="54" spans="2:8" ht="54" customHeight="1" x14ac:dyDescent="0.25">
      <c r="B54" s="23"/>
      <c r="D54" s="36" t="s">
        <v>95</v>
      </c>
      <c r="E54" s="36"/>
      <c r="F54" s="36"/>
      <c r="G54" s="36"/>
      <c r="H54" s="36"/>
    </row>
    <row r="55" spans="2:8" ht="15.75" customHeight="1" x14ac:dyDescent="0.25">
      <c r="B55" s="23"/>
      <c r="D55" t="s">
        <v>96</v>
      </c>
    </row>
    <row r="56" spans="2:8" ht="51" customHeight="1" x14ac:dyDescent="0.25">
      <c r="B56" s="23"/>
      <c r="D56" s="36" t="s">
        <v>97</v>
      </c>
      <c r="E56" s="36"/>
      <c r="F56" s="36"/>
      <c r="G56" s="36"/>
      <c r="H56" s="36"/>
    </row>
    <row r="58" spans="2:8" x14ac:dyDescent="0.25">
      <c r="B58" s="3" t="s">
        <v>57</v>
      </c>
    </row>
    <row r="60" spans="2:8" s="1" customFormat="1" ht="15.75" customHeight="1" x14ac:dyDescent="0.25">
      <c r="B60" s="23"/>
      <c r="D60" s="1" t="s">
        <v>178</v>
      </c>
    </row>
    <row r="61" spans="2:8" s="1" customFormat="1" ht="15.75" customHeight="1" x14ac:dyDescent="0.25">
      <c r="B61" s="23"/>
      <c r="D61" s="1" t="s">
        <v>179</v>
      </c>
    </row>
    <row r="62" spans="2:8" s="1" customFormat="1" ht="15.75" customHeight="1" x14ac:dyDescent="0.25">
      <c r="B62" s="23"/>
      <c r="D62" s="1" t="s">
        <v>180</v>
      </c>
    </row>
    <row r="63" spans="2:8" s="1" customFormat="1" ht="15.75" customHeight="1" x14ac:dyDescent="0.25">
      <c r="B63" s="23"/>
      <c r="D63" s="1" t="s">
        <v>181</v>
      </c>
    </row>
    <row r="64" spans="2:8" s="1" customFormat="1" ht="15.75" customHeight="1" x14ac:dyDescent="0.25">
      <c r="B64" s="23"/>
      <c r="D64" s="1" t="s">
        <v>182</v>
      </c>
    </row>
    <row r="65" spans="1:8" s="1" customFormat="1" ht="15.75" customHeight="1" x14ac:dyDescent="0.25">
      <c r="B65" s="23"/>
      <c r="D65" s="1" t="s">
        <v>183</v>
      </c>
    </row>
    <row r="66" spans="1:8" s="1" customFormat="1" ht="15.75" customHeight="1" x14ac:dyDescent="0.25">
      <c r="B66" s="23"/>
      <c r="D66" s="1" t="s">
        <v>184</v>
      </c>
    </row>
    <row r="67" spans="1:8" s="1" customFormat="1" ht="15.75" customHeight="1" x14ac:dyDescent="0.25">
      <c r="B67" s="23"/>
      <c r="D67" s="1" t="s">
        <v>185</v>
      </c>
    </row>
    <row r="68" spans="1:8" s="1" customFormat="1" ht="15.75" customHeight="1" x14ac:dyDescent="0.25">
      <c r="B68" s="23"/>
      <c r="D68" s="1" t="s">
        <v>176</v>
      </c>
    </row>
    <row r="69" spans="1:8" s="1" customFormat="1" ht="15.75" customHeight="1" x14ac:dyDescent="0.25">
      <c r="B69" s="23"/>
      <c r="D69" s="1" t="s">
        <v>177</v>
      </c>
    </row>
    <row r="71" spans="1:8" x14ac:dyDescent="0.25">
      <c r="B71" s="3" t="s">
        <v>41</v>
      </c>
    </row>
    <row r="72" spans="1:8" ht="150" customHeight="1" x14ac:dyDescent="0.25">
      <c r="B72" s="33"/>
      <c r="C72" s="34"/>
      <c r="D72" s="34"/>
      <c r="E72" s="34"/>
      <c r="F72" s="34"/>
      <c r="G72" s="34"/>
      <c r="H72" s="35"/>
    </row>
    <row r="73" spans="1:8" ht="15.75" customHeight="1" x14ac:dyDescent="0.25">
      <c r="B73" s="21"/>
      <c r="C73" s="21"/>
      <c r="D73" s="21"/>
      <c r="E73" s="21"/>
      <c r="F73" s="21"/>
      <c r="G73" s="21"/>
      <c r="H73" s="21"/>
    </row>
    <row r="74" spans="1:8" x14ac:dyDescent="0.25">
      <c r="B74" s="4">
        <f>COUNTBLANK(B41)+COUNTBLANK(B43:B48)+COUNTBLANK(B53:B56)</f>
        <v>11</v>
      </c>
    </row>
    <row r="75" spans="1:8" ht="35.25" customHeight="1" x14ac:dyDescent="0.25">
      <c r="A75" s="36" t="s">
        <v>173</v>
      </c>
      <c r="B75" s="36"/>
      <c r="C75" s="36"/>
      <c r="D75" s="36"/>
      <c r="E75" s="36"/>
      <c r="F75" s="36"/>
      <c r="G75" s="36"/>
      <c r="H75" s="36"/>
    </row>
    <row r="76" spans="1:8" x14ac:dyDescent="0.25">
      <c r="D76" s="7" t="str">
        <f>IF(AND(B8="No",General!B11="No")," ",IF(AND(B8="Yes",General!B11="Yes",B136&gt;=1),"Missing Stormwater Requirements"," "))</f>
        <v xml:space="preserve"> </v>
      </c>
    </row>
    <row r="77" spans="1:8" x14ac:dyDescent="0.25">
      <c r="B77" s="23"/>
      <c r="D77" t="s">
        <v>138</v>
      </c>
    </row>
    <row r="78" spans="1:8" x14ac:dyDescent="0.25">
      <c r="B78" s="1"/>
      <c r="D78" s="41" t="s">
        <v>139</v>
      </c>
      <c r="E78" s="41"/>
      <c r="F78" s="41"/>
      <c r="G78" s="41"/>
      <c r="H78" s="41"/>
    </row>
    <row r="79" spans="1:8" x14ac:dyDescent="0.25">
      <c r="B79" s="1"/>
      <c r="D79" s="23"/>
      <c r="E79" s="13"/>
      <c r="F79" t="s">
        <v>143</v>
      </c>
      <c r="G79" s="13"/>
    </row>
    <row r="80" spans="1:8" ht="97.5" customHeight="1" x14ac:dyDescent="0.25">
      <c r="B80" s="1"/>
      <c r="D80" s="13"/>
      <c r="E80" s="13"/>
      <c r="F80" s="36" t="s">
        <v>218</v>
      </c>
      <c r="G80" s="36"/>
      <c r="H80" s="36"/>
    </row>
    <row r="81" spans="2:8" x14ac:dyDescent="0.25">
      <c r="B81" s="1"/>
      <c r="D81" s="23"/>
      <c r="E81" s="13"/>
      <c r="F81" t="s">
        <v>219</v>
      </c>
      <c r="G81" s="13"/>
    </row>
    <row r="82" spans="2:8" x14ac:dyDescent="0.25">
      <c r="B82" s="1"/>
      <c r="D82" s="23"/>
      <c r="E82" s="13"/>
      <c r="F82" t="s">
        <v>144</v>
      </c>
      <c r="G82" s="13"/>
    </row>
    <row r="83" spans="2:8" x14ac:dyDescent="0.25">
      <c r="B83" s="1"/>
      <c r="D83" s="23"/>
      <c r="E83" s="13"/>
      <c r="F83" t="s">
        <v>145</v>
      </c>
      <c r="G83" s="13"/>
    </row>
    <row r="84" spans="2:8" x14ac:dyDescent="0.25">
      <c r="B84" s="1"/>
      <c r="D84" s="23"/>
      <c r="F84" t="s">
        <v>146</v>
      </c>
      <c r="G84" s="13"/>
    </row>
    <row r="85" spans="2:8" x14ac:dyDescent="0.25">
      <c r="B85" s="1"/>
      <c r="D85" s="23"/>
      <c r="F85" t="s">
        <v>150</v>
      </c>
      <c r="G85" s="13"/>
    </row>
    <row r="86" spans="2:8" x14ac:dyDescent="0.25">
      <c r="B86" s="1"/>
      <c r="D86" s="40" t="s">
        <v>152</v>
      </c>
      <c r="E86" s="40"/>
      <c r="F86" s="40"/>
      <c r="G86" s="40"/>
      <c r="H86" s="40"/>
    </row>
    <row r="87" spans="2:8" x14ac:dyDescent="0.25">
      <c r="B87" s="1"/>
      <c r="D87" s="23"/>
      <c r="E87" s="13"/>
      <c r="F87" s="1" t="s">
        <v>153</v>
      </c>
      <c r="G87" s="13"/>
      <c r="H87" s="1"/>
    </row>
    <row r="88" spans="2:8" x14ac:dyDescent="0.25">
      <c r="B88" s="1"/>
      <c r="D88" s="23"/>
      <c r="E88" s="13"/>
      <c r="F88" s="15" t="s">
        <v>147</v>
      </c>
      <c r="G88" s="13"/>
      <c r="H88" s="15"/>
    </row>
    <row r="89" spans="2:8" x14ac:dyDescent="0.25">
      <c r="B89" s="1"/>
      <c r="D89" s="23"/>
      <c r="E89" s="13"/>
      <c r="F89" s="15" t="s">
        <v>154</v>
      </c>
      <c r="G89" s="13"/>
      <c r="H89" s="15"/>
    </row>
    <row r="90" spans="2:8" x14ac:dyDescent="0.25">
      <c r="B90" s="1"/>
      <c r="D90" s="23"/>
      <c r="E90" s="13"/>
      <c r="F90" s="15" t="s">
        <v>155</v>
      </c>
      <c r="G90" s="13"/>
      <c r="H90" s="15"/>
    </row>
    <row r="91" spans="2:8" x14ac:dyDescent="0.25">
      <c r="B91" s="1"/>
      <c r="D91" s="23"/>
      <c r="E91" s="13"/>
      <c r="F91" t="s">
        <v>156</v>
      </c>
      <c r="G91" s="13"/>
    </row>
    <row r="92" spans="2:8" x14ac:dyDescent="0.25">
      <c r="B92" s="1"/>
      <c r="D92" s="13"/>
      <c r="E92" s="13"/>
      <c r="F92" s="23"/>
      <c r="G92" s="13"/>
      <c r="H92" s="1" t="s">
        <v>44</v>
      </c>
    </row>
    <row r="93" spans="2:8" x14ac:dyDescent="0.25">
      <c r="B93" s="1"/>
      <c r="D93" s="13"/>
      <c r="E93" s="13"/>
      <c r="F93" s="23"/>
      <c r="G93" s="13"/>
      <c r="H93" s="1" t="s">
        <v>45</v>
      </c>
    </row>
    <row r="94" spans="2:8" x14ac:dyDescent="0.25">
      <c r="B94" s="1"/>
      <c r="D94" s="13"/>
      <c r="E94" s="13"/>
      <c r="F94" s="23"/>
      <c r="G94" s="13"/>
      <c r="H94" s="1" t="s">
        <v>46</v>
      </c>
    </row>
    <row r="95" spans="2:8" x14ac:dyDescent="0.25">
      <c r="B95" s="1"/>
      <c r="D95" s="13"/>
      <c r="E95" s="13"/>
      <c r="F95" s="23"/>
      <c r="G95" s="13"/>
      <c r="H95" s="1" t="s">
        <v>47</v>
      </c>
    </row>
    <row r="96" spans="2:8" x14ac:dyDescent="0.25">
      <c r="B96" s="1"/>
      <c r="D96" s="13"/>
      <c r="E96" s="13"/>
      <c r="F96" s="23"/>
      <c r="G96" s="13"/>
      <c r="H96" s="1" t="s">
        <v>48</v>
      </c>
    </row>
    <row r="97" spans="2:8" x14ac:dyDescent="0.25">
      <c r="B97" s="1"/>
      <c r="D97" s="13"/>
      <c r="E97" s="13"/>
      <c r="F97" s="23"/>
      <c r="G97" s="13"/>
      <c r="H97" s="1" t="s">
        <v>55</v>
      </c>
    </row>
    <row r="98" spans="2:8" x14ac:dyDescent="0.25">
      <c r="B98" s="1"/>
      <c r="D98" s="13"/>
      <c r="E98" s="13"/>
      <c r="H98" s="1" t="s">
        <v>56</v>
      </c>
    </row>
    <row r="99" spans="2:8" x14ac:dyDescent="0.25">
      <c r="B99" s="1"/>
      <c r="D99" s="23"/>
      <c r="E99" s="20"/>
      <c r="F99" s="40" t="s">
        <v>149</v>
      </c>
      <c r="G99" s="40"/>
      <c r="H99" s="40"/>
    </row>
    <row r="100" spans="2:8" ht="15.75" customHeight="1" x14ac:dyDescent="0.25">
      <c r="B100" s="23"/>
      <c r="D100" s="36" t="s">
        <v>148</v>
      </c>
      <c r="E100" s="36"/>
      <c r="F100" s="36"/>
      <c r="G100" s="36"/>
      <c r="H100" s="36"/>
    </row>
    <row r="101" spans="2:8" ht="15.75" customHeight="1" x14ac:dyDescent="0.25">
      <c r="B101" s="23"/>
      <c r="D101" s="1" t="s">
        <v>51</v>
      </c>
      <c r="E101" s="1"/>
      <c r="F101" s="1"/>
      <c r="G101" s="1"/>
      <c r="H101" s="1"/>
    </row>
    <row r="102" spans="2:8" ht="15.75" customHeight="1" x14ac:dyDescent="0.25">
      <c r="B102" s="23"/>
      <c r="D102" s="2" t="s">
        <v>124</v>
      </c>
      <c r="E102" s="2"/>
      <c r="F102" s="2"/>
      <c r="G102" s="2"/>
      <c r="H102" s="2"/>
    </row>
    <row r="103" spans="2:8" ht="15.75" customHeight="1" x14ac:dyDescent="0.25">
      <c r="B103" s="1"/>
      <c r="D103" s="23"/>
      <c r="E103" s="2"/>
      <c r="F103" s="2" t="s">
        <v>157</v>
      </c>
      <c r="G103" s="2"/>
      <c r="H103" s="2"/>
    </row>
    <row r="104" spans="2:8" x14ac:dyDescent="0.25">
      <c r="B104" s="1"/>
      <c r="D104" s="23"/>
      <c r="E104" s="2"/>
      <c r="F104" s="2" t="s">
        <v>158</v>
      </c>
      <c r="G104" s="2"/>
      <c r="H104" s="2"/>
    </row>
    <row r="105" spans="2:8" x14ac:dyDescent="0.25">
      <c r="B105" s="1"/>
      <c r="D105" s="23"/>
      <c r="E105" s="2"/>
      <c r="F105" s="2" t="s">
        <v>159</v>
      </c>
      <c r="G105" s="2"/>
      <c r="H105" s="2"/>
    </row>
    <row r="106" spans="2:8" x14ac:dyDescent="0.25">
      <c r="B106" s="1"/>
      <c r="D106" s="23"/>
      <c r="E106" s="2"/>
      <c r="F106" s="2" t="s">
        <v>160</v>
      </c>
      <c r="G106" s="2"/>
      <c r="H106" s="2"/>
    </row>
    <row r="107" spans="2:8" x14ac:dyDescent="0.25">
      <c r="B107" s="1"/>
      <c r="D107" s="23"/>
      <c r="E107" s="2"/>
      <c r="F107" s="2" t="s">
        <v>151</v>
      </c>
      <c r="G107" s="2"/>
      <c r="H107" s="2"/>
    </row>
    <row r="109" spans="2:8" x14ac:dyDescent="0.25">
      <c r="B109" s="3" t="s">
        <v>161</v>
      </c>
    </row>
    <row r="110" spans="2:8" x14ac:dyDescent="0.25">
      <c r="B110" s="1"/>
      <c r="C110" s="1"/>
      <c r="D110" s="1"/>
      <c r="E110" s="1"/>
      <c r="F110" s="1"/>
      <c r="G110" s="1"/>
      <c r="H110" s="1"/>
    </row>
    <row r="111" spans="2:8" ht="15.75" customHeight="1" x14ac:dyDescent="0.25">
      <c r="B111" s="23"/>
      <c r="C111" s="1"/>
      <c r="D111" s="1" t="s">
        <v>163</v>
      </c>
      <c r="E111" s="1"/>
      <c r="F111" s="1"/>
      <c r="G111" s="1"/>
      <c r="H111" s="1"/>
    </row>
    <row r="112" spans="2:8" ht="15.75" customHeight="1" x14ac:dyDescent="0.25">
      <c r="B112" s="23"/>
      <c r="C112" s="1"/>
      <c r="D112" s="1" t="s">
        <v>167</v>
      </c>
      <c r="E112" s="1"/>
      <c r="F112" s="1"/>
      <c r="G112" s="1"/>
      <c r="H112" s="1"/>
    </row>
    <row r="113" spans="2:8" ht="15.75" customHeight="1" x14ac:dyDescent="0.25">
      <c r="B113" s="23"/>
      <c r="C113" s="1"/>
      <c r="D113" s="1" t="s">
        <v>168</v>
      </c>
      <c r="E113" s="1"/>
      <c r="F113" s="1"/>
      <c r="G113" s="1"/>
      <c r="H113" s="1"/>
    </row>
    <row r="114" spans="2:8" ht="15.75" customHeight="1" x14ac:dyDescent="0.25">
      <c r="B114" s="23"/>
      <c r="C114" s="1"/>
      <c r="D114" s="1" t="s">
        <v>169</v>
      </c>
      <c r="E114" s="1"/>
      <c r="F114" s="1"/>
      <c r="G114" s="1"/>
      <c r="H114" s="1"/>
    </row>
    <row r="115" spans="2:8" x14ac:dyDescent="0.25">
      <c r="B115" s="23"/>
      <c r="C115" s="1"/>
      <c r="D115" s="36" t="s">
        <v>140</v>
      </c>
      <c r="E115" s="36"/>
      <c r="F115" s="36"/>
      <c r="G115" s="36"/>
      <c r="H115" s="36"/>
    </row>
    <row r="116" spans="2:8" s="1" customFormat="1" ht="15.75" customHeight="1" x14ac:dyDescent="0.25">
      <c r="B116" s="23"/>
      <c r="D116" s="1" t="s">
        <v>170</v>
      </c>
    </row>
    <row r="117" spans="2:8" s="1" customFormat="1" ht="15.75" customHeight="1" x14ac:dyDescent="0.25">
      <c r="B117" s="23"/>
      <c r="D117" s="1" t="s">
        <v>164</v>
      </c>
    </row>
    <row r="118" spans="2:8" s="1" customFormat="1" ht="15.75" customHeight="1" x14ac:dyDescent="0.25">
      <c r="B118" s="23"/>
      <c r="D118" s="1" t="s">
        <v>171</v>
      </c>
    </row>
    <row r="119" spans="2:8" s="1" customFormat="1" ht="15.75" customHeight="1" x14ac:dyDescent="0.25">
      <c r="B119" s="13"/>
    </row>
    <row r="120" spans="2:8" s="1" customFormat="1" ht="15.75" customHeight="1" x14ac:dyDescent="0.25">
      <c r="B120" s="3" t="s">
        <v>162</v>
      </c>
    </row>
    <row r="121" spans="2:8" s="1" customFormat="1" ht="15.75" customHeight="1" x14ac:dyDescent="0.25">
      <c r="B121" s="3"/>
    </row>
    <row r="122" spans="2:8" s="1" customFormat="1" ht="15.75" customHeight="1" x14ac:dyDescent="0.25">
      <c r="B122" s="23"/>
      <c r="D122" s="36" t="s">
        <v>172</v>
      </c>
      <c r="E122" s="36"/>
      <c r="F122" s="36"/>
      <c r="G122" s="36"/>
      <c r="H122" s="36"/>
    </row>
    <row r="123" spans="2:8" s="1" customFormat="1" ht="15.75" customHeight="1" x14ac:dyDescent="0.25">
      <c r="B123" s="23"/>
      <c r="D123" s="1" t="s">
        <v>170</v>
      </c>
    </row>
    <row r="124" spans="2:8" s="1" customFormat="1" ht="15.75" customHeight="1" x14ac:dyDescent="0.25">
      <c r="B124" s="23"/>
      <c r="D124" s="1" t="s">
        <v>164</v>
      </c>
    </row>
    <row r="125" spans="2:8" s="1" customFormat="1" ht="15.75" customHeight="1" x14ac:dyDescent="0.25">
      <c r="B125" s="23"/>
      <c r="D125" s="1" t="s">
        <v>167</v>
      </c>
    </row>
    <row r="126" spans="2:8" s="1" customFormat="1" ht="15.75" customHeight="1" x14ac:dyDescent="0.25">
      <c r="B126" s="13"/>
    </row>
    <row r="127" spans="2:8" s="1" customFormat="1" ht="15.75" customHeight="1" x14ac:dyDescent="0.25">
      <c r="B127" s="3" t="s">
        <v>57</v>
      </c>
    </row>
    <row r="128" spans="2:8" s="1" customFormat="1" ht="15.75" customHeight="1" x14ac:dyDescent="0.25">
      <c r="B128" s="3"/>
    </row>
    <row r="129" spans="1:8" s="1" customFormat="1" ht="15.75" customHeight="1" x14ac:dyDescent="0.25">
      <c r="B129" s="23"/>
      <c r="D129" s="1" t="s">
        <v>165</v>
      </c>
    </row>
    <row r="130" spans="1:8" s="1" customFormat="1" ht="15.75" customHeight="1" x14ac:dyDescent="0.25">
      <c r="B130" s="23"/>
      <c r="D130" s="1" t="s">
        <v>216</v>
      </c>
    </row>
    <row r="131" spans="1:8" s="1" customFormat="1" ht="15.75" customHeight="1" x14ac:dyDescent="0.25">
      <c r="B131" s="23"/>
      <c r="D131" s="1" t="s">
        <v>166</v>
      </c>
    </row>
    <row r="132" spans="1:8" s="1" customFormat="1" ht="15.75" customHeight="1" x14ac:dyDescent="0.25">
      <c r="B132" s="25"/>
    </row>
    <row r="133" spans="1:8" s="1" customFormat="1" ht="15.75" customHeight="1" x14ac:dyDescent="0.25">
      <c r="B133" s="14" t="s">
        <v>59</v>
      </c>
    </row>
    <row r="134" spans="1:8" ht="150" customHeight="1" x14ac:dyDescent="0.25">
      <c r="B134" s="33"/>
      <c r="C134" s="34"/>
      <c r="D134" s="34"/>
      <c r="E134" s="34"/>
      <c r="F134" s="34"/>
      <c r="G134" s="34"/>
      <c r="H134" s="35"/>
    </row>
    <row r="135" spans="1:8" ht="15.75" customHeight="1" x14ac:dyDescent="0.25">
      <c r="B135" s="21"/>
      <c r="C135" s="21"/>
      <c r="D135" s="21"/>
      <c r="E135" s="21"/>
      <c r="F135" s="21"/>
      <c r="G135" s="21"/>
      <c r="H135" s="21"/>
    </row>
    <row r="136" spans="1:8" s="1" customFormat="1" ht="15.75" customHeight="1" x14ac:dyDescent="0.25">
      <c r="B136" s="4">
        <f>COUNTBLANK(B77)+COUNTBLANK(D79)+COUNTBLANK(D81:D85)+COUNTBLANK(D87:D91)+COUNTBLANK(F92:F97)+COUNTBLANK(D99)+COUNTBLANK(B100:B102)+COUNTBLANK(D103:D107)+COUNTBLANK(B111:B118)</f>
        <v>35</v>
      </c>
    </row>
    <row r="137" spans="1:8" ht="32.25" customHeight="1" x14ac:dyDescent="0.25">
      <c r="A137" s="36" t="s">
        <v>60</v>
      </c>
      <c r="B137" s="36"/>
      <c r="C137" s="36"/>
      <c r="D137" s="36"/>
      <c r="E137" s="36"/>
      <c r="F137" s="36"/>
      <c r="G137" s="36"/>
      <c r="H137" s="36"/>
    </row>
    <row r="138" spans="1:8" x14ac:dyDescent="0.25">
      <c r="D138" s="7" t="str">
        <f>IF(AND(B9="No",General!B11="No")," ",IF(AND(B9="Yes",General!B11="Yes",B169&gt;=1),"Missing Sanitary Sewer Requirements"," "))</f>
        <v xml:space="preserve"> </v>
      </c>
    </row>
    <row r="139" spans="1:8" s="1" customFormat="1" ht="15.75" customHeight="1" x14ac:dyDescent="0.25">
      <c r="B139" s="23"/>
      <c r="D139" s="1" t="s">
        <v>73</v>
      </c>
    </row>
    <row r="140" spans="1:8" s="1" customFormat="1" ht="15.75" customHeight="1" x14ac:dyDescent="0.25">
      <c r="B140" s="23"/>
      <c r="D140" s="1" t="s">
        <v>74</v>
      </c>
    </row>
    <row r="141" spans="1:8" s="1" customFormat="1" ht="15.75" customHeight="1" x14ac:dyDescent="0.25">
      <c r="B141" s="23"/>
      <c r="D141" s="1" t="s">
        <v>101</v>
      </c>
    </row>
    <row r="142" spans="1:8" s="1" customFormat="1" ht="15.75" customHeight="1" x14ac:dyDescent="0.25">
      <c r="B142" s="23"/>
      <c r="D142" s="1" t="s">
        <v>75</v>
      </c>
    </row>
    <row r="143" spans="1:8" s="1" customFormat="1" ht="15.75" customHeight="1" x14ac:dyDescent="0.25">
      <c r="B143" s="23"/>
      <c r="D143" s="1" t="s">
        <v>76</v>
      </c>
    </row>
    <row r="144" spans="1:8" s="1" customFormat="1" ht="15.75" customHeight="1" x14ac:dyDescent="0.25">
      <c r="B144" s="23"/>
      <c r="D144" s="1" t="s">
        <v>77</v>
      </c>
    </row>
    <row r="145" spans="2:4" s="1" customFormat="1" ht="15.75" customHeight="1" x14ac:dyDescent="0.25">
      <c r="B145" s="23"/>
      <c r="D145" s="1" t="s">
        <v>102</v>
      </c>
    </row>
    <row r="146" spans="2:4" s="1" customFormat="1" ht="15.75" customHeight="1" x14ac:dyDescent="0.25">
      <c r="B146" s="23"/>
      <c r="D146" s="1" t="s">
        <v>79</v>
      </c>
    </row>
    <row r="147" spans="2:4" s="1" customFormat="1" ht="15.75" customHeight="1" x14ac:dyDescent="0.25">
      <c r="B147" s="23"/>
      <c r="D147" s="1" t="s">
        <v>80</v>
      </c>
    </row>
    <row r="148" spans="2:4" s="1" customFormat="1" ht="15.75" customHeight="1" x14ac:dyDescent="0.25">
      <c r="B148" s="23"/>
      <c r="D148" s="1" t="s">
        <v>103</v>
      </c>
    </row>
    <row r="149" spans="2:4" s="1" customFormat="1" ht="15.75" customHeight="1" x14ac:dyDescent="0.25">
      <c r="B149" s="23"/>
      <c r="D149" s="1" t="s">
        <v>104</v>
      </c>
    </row>
    <row r="150" spans="2:4" s="1" customFormat="1" ht="15.75" customHeight="1" x14ac:dyDescent="0.25">
      <c r="B150" s="23"/>
      <c r="D150" s="1" t="s">
        <v>83</v>
      </c>
    </row>
    <row r="151" spans="2:4" s="1" customFormat="1" ht="15.75" customHeight="1" x14ac:dyDescent="0.25">
      <c r="B151" s="23"/>
      <c r="D151" s="1" t="s">
        <v>84</v>
      </c>
    </row>
    <row r="152" spans="2:4" s="1" customFormat="1" ht="15.75" customHeight="1" x14ac:dyDescent="0.25">
      <c r="B152" s="23"/>
      <c r="D152" s="1" t="s">
        <v>62</v>
      </c>
    </row>
    <row r="153" spans="2:4" s="1" customFormat="1" ht="15.75" customHeight="1" x14ac:dyDescent="0.25">
      <c r="B153" s="23"/>
      <c r="D153" s="1" t="s">
        <v>132</v>
      </c>
    </row>
    <row r="155" spans="2:4" x14ac:dyDescent="0.25">
      <c r="B155" s="3" t="s">
        <v>57</v>
      </c>
    </row>
    <row r="157" spans="2:4" ht="15.75" customHeight="1" x14ac:dyDescent="0.25">
      <c r="B157" s="23"/>
      <c r="D157" t="s">
        <v>105</v>
      </c>
    </row>
    <row r="158" spans="2:4" ht="15.75" customHeight="1" x14ac:dyDescent="0.25">
      <c r="B158" s="23"/>
      <c r="D158" t="s">
        <v>87</v>
      </c>
    </row>
    <row r="159" spans="2:4" ht="15.75" customHeight="1" x14ac:dyDescent="0.25">
      <c r="B159" s="23"/>
      <c r="D159" t="s">
        <v>186</v>
      </c>
    </row>
    <row r="160" spans="2:4" ht="15.75" customHeight="1" x14ac:dyDescent="0.25">
      <c r="B160" s="23"/>
      <c r="D160" t="s">
        <v>106</v>
      </c>
    </row>
    <row r="161" spans="2:8" ht="15.75" customHeight="1" x14ac:dyDescent="0.25">
      <c r="B161" s="23"/>
      <c r="D161" t="s">
        <v>107</v>
      </c>
    </row>
    <row r="162" spans="2:8" ht="15.75" customHeight="1" x14ac:dyDescent="0.25">
      <c r="B162" s="23"/>
      <c r="D162" t="s">
        <v>137</v>
      </c>
    </row>
    <row r="163" spans="2:8" ht="15.75" customHeight="1" x14ac:dyDescent="0.25">
      <c r="B163" s="23"/>
      <c r="D163" t="s">
        <v>85</v>
      </c>
    </row>
    <row r="164" spans="2:8" ht="15.75" customHeight="1" x14ac:dyDescent="0.25">
      <c r="B164" s="23"/>
      <c r="D164" t="s">
        <v>86</v>
      </c>
    </row>
    <row r="166" spans="2:8" x14ac:dyDescent="0.25">
      <c r="B166" s="3" t="s">
        <v>63</v>
      </c>
    </row>
    <row r="167" spans="2:8" ht="150.75" customHeight="1" x14ac:dyDescent="0.25">
      <c r="B167" s="33"/>
      <c r="C167" s="34"/>
      <c r="D167" s="34"/>
      <c r="E167" s="34"/>
      <c r="F167" s="34"/>
      <c r="G167" s="34"/>
      <c r="H167" s="35"/>
    </row>
    <row r="169" spans="2:8" x14ac:dyDescent="0.25">
      <c r="B169" s="4">
        <f>COUNTBLANK(B139:B153)</f>
        <v>15</v>
      </c>
    </row>
    <row r="170" spans="2:8" x14ac:dyDescent="0.25">
      <c r="B170" s="4">
        <f>COUNTIF(D16,"Missing General Requirements")+COUNTIF(D40,"Missing Water Requirements")+COUNTIF(D763,"Missing Stormwater Requirements")+COUNTIF(D138,"Missing Sanitary Sewer Requirements")</f>
        <v>0</v>
      </c>
    </row>
  </sheetData>
  <sheetProtection algorithmName="SHA-512" hashValue="QYwNyLdrHBaAlFhhM2+yBh2BZZyUdkhL5TNXQwVsKpk/kvunmg8604rTi/hZVJ3bbP2g7DgAOe3yIoPkG17Mvg==" saltValue="QHscMnHmUEseSe1sIeg5aQ==" spinCount="100000" sheet="1" objects="1" scenarios="1"/>
  <mergeCells count="30">
    <mergeCell ref="D41:H41"/>
    <mergeCell ref="D42:H42"/>
    <mergeCell ref="D43:H43"/>
    <mergeCell ref="D44:H44"/>
    <mergeCell ref="A75:H75"/>
    <mergeCell ref="D45:H45"/>
    <mergeCell ref="D46:H46"/>
    <mergeCell ref="D47:H47"/>
    <mergeCell ref="D48:H48"/>
    <mergeCell ref="D49:H49"/>
    <mergeCell ref="A39:H39"/>
    <mergeCell ref="B36:H36"/>
    <mergeCell ref="D2:H2"/>
    <mergeCell ref="D3:H3"/>
    <mergeCell ref="A5:H5"/>
    <mergeCell ref="A15:H15"/>
    <mergeCell ref="A137:H137"/>
    <mergeCell ref="B167:H167"/>
    <mergeCell ref="B72:H72"/>
    <mergeCell ref="D53:H53"/>
    <mergeCell ref="D54:H54"/>
    <mergeCell ref="D56:H56"/>
    <mergeCell ref="D78:H78"/>
    <mergeCell ref="D86:H86"/>
    <mergeCell ref="F99:H99"/>
    <mergeCell ref="D100:H100"/>
    <mergeCell ref="D115:H115"/>
    <mergeCell ref="D122:H122"/>
    <mergeCell ref="B134:H134"/>
    <mergeCell ref="F80:H80"/>
  </mergeCells>
  <dataValidations count="3">
    <dataValidation type="list" allowBlank="1" showInputMessage="1" showErrorMessage="1" sqref="B7:B9 B11:B13" xr:uid="{C05A96C2-0065-4880-AA9E-CF64C92F9D1C}">
      <formula1>"Yes, No"</formula1>
    </dataValidation>
    <dataValidation type="list" allowBlank="1" showInputMessage="1" showErrorMessage="1" sqref="B41 B43:B48 B53:B56 B139:B153 B33 B60:B69 B157:B164 B77 B129:B132 D79:D85 F87:G97 B111:B119 D103:D107 G81:G85 E79:E83 D87:E99 H87:H91 B122:B126 G79 B100:B102" xr:uid="{E3824C1C-8BE6-4098-9FE5-83E5114ECDB8}">
      <formula1>"X,N/A"</formula1>
    </dataValidation>
    <dataValidation type="list" allowBlank="1" showInputMessage="1" showErrorMessage="1" sqref="B17:B32" xr:uid="{BCC190F5-C959-4D2C-A92A-E05F1D45413A}">
      <formula1>"X"</formula1>
    </dataValidation>
  </dataValidations>
  <pageMargins left="0.7" right="0.7" top="0.75" bottom="0.75" header="0.3" footer="0.3"/>
  <pageSetup scale="6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7F17C-9850-4B1A-A305-1E07DF1CBA09}">
  <sheetPr>
    <pageSetUpPr fitToPage="1"/>
  </sheetPr>
  <dimension ref="A2:N79"/>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116.7109375" customWidth="1"/>
  </cols>
  <sheetData>
    <row r="2" spans="1:13" ht="21" customHeight="1" x14ac:dyDescent="0.25">
      <c r="A2" s="1" t="s">
        <v>0</v>
      </c>
      <c r="B2" s="1"/>
      <c r="C2" s="1"/>
      <c r="D2" s="31">
        <f>General!D2</f>
        <v>0</v>
      </c>
      <c r="E2" s="32"/>
      <c r="F2" s="1"/>
      <c r="G2" s="1"/>
      <c r="H2" s="1"/>
      <c r="I2" s="1"/>
      <c r="J2" s="1"/>
      <c r="K2" s="1"/>
      <c r="L2" s="1"/>
      <c r="M2" s="1"/>
    </row>
    <row r="3" spans="1:13" ht="21" customHeight="1" x14ac:dyDescent="0.25">
      <c r="A3" s="1" t="s">
        <v>1</v>
      </c>
      <c r="B3" s="1"/>
      <c r="C3" s="1"/>
      <c r="D3" s="31">
        <f>General!D3</f>
        <v>0</v>
      </c>
      <c r="E3" s="32"/>
      <c r="F3" s="1"/>
      <c r="G3" s="1"/>
      <c r="H3" s="1"/>
      <c r="I3" s="1"/>
      <c r="J3" s="1"/>
      <c r="K3" s="1"/>
      <c r="L3" s="1"/>
      <c r="M3" s="1"/>
    </row>
    <row r="5" spans="1:13" ht="45" customHeight="1" x14ac:dyDescent="0.25">
      <c r="A5" s="37" t="s">
        <v>108</v>
      </c>
      <c r="B5" s="37"/>
      <c r="C5" s="37"/>
      <c r="D5" s="37"/>
      <c r="E5" s="37"/>
      <c r="F5" s="9"/>
      <c r="G5" s="9"/>
      <c r="H5" s="9"/>
      <c r="I5" s="9"/>
      <c r="J5" s="9"/>
      <c r="K5" s="9"/>
      <c r="L5" s="9"/>
      <c r="M5" s="9"/>
    </row>
    <row r="6" spans="1:13" ht="15.75" customHeight="1" x14ac:dyDescent="0.25">
      <c r="A6" s="24"/>
      <c r="B6" s="17"/>
      <c r="C6" s="17"/>
      <c r="D6" s="17"/>
      <c r="E6" s="17"/>
      <c r="F6" s="17"/>
      <c r="G6" s="17"/>
      <c r="H6" s="17"/>
      <c r="I6" s="17"/>
      <c r="J6" s="17"/>
      <c r="K6" s="17"/>
      <c r="L6" s="17"/>
      <c r="M6" s="17"/>
    </row>
    <row r="7" spans="1:13" ht="15.75" customHeight="1" x14ac:dyDescent="0.25">
      <c r="A7" s="18"/>
      <c r="B7" s="22"/>
      <c r="C7" s="17"/>
      <c r="D7" s="2" t="s">
        <v>13</v>
      </c>
      <c r="E7" s="17"/>
      <c r="F7" s="17"/>
      <c r="G7" s="17"/>
      <c r="H7" s="17"/>
      <c r="I7" s="17"/>
      <c r="J7" s="17"/>
      <c r="K7" s="17"/>
      <c r="L7" s="17"/>
      <c r="M7" s="17"/>
    </row>
    <row r="8" spans="1:13" ht="15.75" customHeight="1" x14ac:dyDescent="0.25">
      <c r="A8" s="18"/>
      <c r="B8" s="22"/>
      <c r="C8" s="17"/>
      <c r="D8" s="2" t="s">
        <v>14</v>
      </c>
      <c r="E8" s="17"/>
      <c r="F8" s="17"/>
      <c r="G8" s="17"/>
      <c r="H8" s="17"/>
      <c r="I8" s="17"/>
      <c r="J8" s="17"/>
      <c r="K8" s="17"/>
      <c r="L8" s="17"/>
      <c r="M8" s="17"/>
    </row>
    <row r="9" spans="1:13" ht="15.75" customHeight="1" x14ac:dyDescent="0.25">
      <c r="A9" s="18"/>
      <c r="B9" s="22"/>
      <c r="C9" s="17"/>
      <c r="D9" s="2" t="s">
        <v>15</v>
      </c>
      <c r="E9" s="17"/>
      <c r="F9" s="17"/>
      <c r="G9" s="17"/>
      <c r="H9" s="17"/>
      <c r="I9" s="17"/>
      <c r="J9" s="17"/>
      <c r="K9" s="17"/>
      <c r="L9" s="17"/>
      <c r="M9" s="17"/>
    </row>
    <row r="10" spans="1:13" ht="15.75" customHeight="1" x14ac:dyDescent="0.25">
      <c r="A10" s="18"/>
      <c r="B10" s="17"/>
      <c r="C10" s="17"/>
      <c r="D10" s="17"/>
      <c r="E10" s="17"/>
      <c r="F10" s="17"/>
      <c r="G10" s="17"/>
      <c r="H10" s="17"/>
      <c r="I10" s="17"/>
      <c r="J10" s="17"/>
      <c r="K10" s="17"/>
      <c r="L10" s="17"/>
      <c r="M10" s="17"/>
    </row>
    <row r="11" spans="1:13" ht="45.75" customHeight="1" x14ac:dyDescent="0.25">
      <c r="A11" s="30" t="s">
        <v>16</v>
      </c>
      <c r="B11" s="30"/>
      <c r="C11" s="30"/>
      <c r="D11" s="30"/>
      <c r="E11" s="30"/>
      <c r="F11" s="5"/>
      <c r="G11" s="5"/>
      <c r="H11" s="5"/>
      <c r="I11" s="5"/>
      <c r="J11" s="5"/>
      <c r="K11" s="5"/>
      <c r="L11" s="5"/>
      <c r="M11" s="5"/>
    </row>
    <row r="12" spans="1:13" x14ac:dyDescent="0.25">
      <c r="D12" s="7" t="str">
        <f>IF(AND(B29&gt;=1,General!B12="No")," ",IF(AND(B29&gt;=1,General!B12="Yes"),"Missing General Requirements"," "))</f>
        <v xml:space="preserve"> </v>
      </c>
    </row>
    <row r="13" spans="1:13" s="1" customFormat="1" ht="15.75" customHeight="1" x14ac:dyDescent="0.25">
      <c r="B13" s="23"/>
      <c r="D13" s="1" t="s">
        <v>117</v>
      </c>
    </row>
    <row r="14" spans="1:13" s="1" customFormat="1" ht="15.75" customHeight="1" x14ac:dyDescent="0.25">
      <c r="B14" s="23"/>
      <c r="D14" s="1" t="s">
        <v>115</v>
      </c>
    </row>
    <row r="15" spans="1:13" s="1" customFormat="1" ht="15.75" customHeight="1" x14ac:dyDescent="0.25">
      <c r="B15" s="23"/>
      <c r="D15" s="1" t="s">
        <v>19</v>
      </c>
    </row>
    <row r="16" spans="1:13" s="1" customFormat="1" ht="15.75" customHeight="1" x14ac:dyDescent="0.25">
      <c r="B16" s="23"/>
      <c r="D16" s="1" t="s">
        <v>21</v>
      </c>
    </row>
    <row r="17" spans="1:14" ht="15.75" customHeight="1" x14ac:dyDescent="0.25">
      <c r="B17" s="23"/>
      <c r="D17" t="s">
        <v>22</v>
      </c>
    </row>
    <row r="18" spans="1:14" ht="15.75" customHeight="1" x14ac:dyDescent="0.25">
      <c r="B18" s="23"/>
      <c r="D18" t="s">
        <v>24</v>
      </c>
    </row>
    <row r="19" spans="1:14" ht="15.75" customHeight="1" x14ac:dyDescent="0.25">
      <c r="B19" s="23"/>
      <c r="D19" t="s">
        <v>25</v>
      </c>
    </row>
    <row r="20" spans="1:14" ht="15.75" customHeight="1" x14ac:dyDescent="0.25">
      <c r="B20" s="23"/>
      <c r="D20" t="s">
        <v>26</v>
      </c>
    </row>
    <row r="21" spans="1:14" ht="15.75" customHeight="1" x14ac:dyDescent="0.25">
      <c r="B21" s="23"/>
      <c r="D21" t="s">
        <v>27</v>
      </c>
    </row>
    <row r="22" spans="1:14" ht="15.75" customHeight="1" x14ac:dyDescent="0.25">
      <c r="B22" s="23"/>
      <c r="D22" t="s">
        <v>32</v>
      </c>
    </row>
    <row r="23" spans="1:14" ht="15.75" customHeight="1" x14ac:dyDescent="0.25">
      <c r="B23" s="23"/>
      <c r="D23" t="s">
        <v>33</v>
      </c>
    </row>
    <row r="24" spans="1:14" ht="15.75" customHeight="1" x14ac:dyDescent="0.25">
      <c r="B24" s="23"/>
      <c r="D24" t="s">
        <v>34</v>
      </c>
    </row>
    <row r="26" spans="1:14" x14ac:dyDescent="0.25">
      <c r="B26" s="3" t="s">
        <v>37</v>
      </c>
    </row>
    <row r="27" spans="1:14" ht="150" customHeight="1" x14ac:dyDescent="0.25">
      <c r="B27" s="38"/>
      <c r="C27" s="38"/>
      <c r="D27" s="38"/>
      <c r="E27" s="38"/>
      <c r="F27" s="6"/>
      <c r="G27" s="6"/>
      <c r="H27" s="6"/>
      <c r="I27" s="6"/>
      <c r="J27" s="6"/>
      <c r="K27" s="6"/>
      <c r="L27" s="6"/>
      <c r="M27" s="6"/>
      <c r="N27" s="6"/>
    </row>
    <row r="29" spans="1:14" x14ac:dyDescent="0.25">
      <c r="B29" s="4">
        <f>COUNTBLANK(B13:B24)</f>
        <v>12</v>
      </c>
    </row>
    <row r="30" spans="1:14" ht="33" customHeight="1" x14ac:dyDescent="0.25">
      <c r="A30" s="36" t="s">
        <v>38</v>
      </c>
      <c r="B30" s="36"/>
      <c r="C30" s="36"/>
      <c r="D30" s="36"/>
      <c r="E30" s="36"/>
      <c r="F30" s="5"/>
      <c r="G30" s="30"/>
      <c r="H30" s="30"/>
      <c r="I30" s="30"/>
      <c r="J30" s="30"/>
      <c r="K30" s="30"/>
      <c r="L30" s="5"/>
      <c r="M30" s="5"/>
    </row>
    <row r="31" spans="1:14" s="1" customFormat="1" ht="15" customHeight="1" x14ac:dyDescent="0.25">
      <c r="A31"/>
      <c r="B31"/>
      <c r="C31"/>
      <c r="D31" s="7" t="str">
        <f>IF(AND(B7="No",General!B12="No")," ",IF(AND(B7="Yes",General!B12="Yes",B49&gt;=1),"Missing Water Requirements"," "))</f>
        <v xml:space="preserve"> </v>
      </c>
      <c r="E31"/>
      <c r="F31"/>
      <c r="G31"/>
      <c r="H31"/>
      <c r="I31"/>
      <c r="J31"/>
      <c r="K31"/>
      <c r="L31"/>
      <c r="M31"/>
    </row>
    <row r="32" spans="1:14" s="1" customFormat="1" ht="15.75" customHeight="1" x14ac:dyDescent="0.25">
      <c r="B32" s="23"/>
      <c r="D32" s="36" t="s">
        <v>131</v>
      </c>
      <c r="E32" s="36"/>
    </row>
    <row r="33" spans="2:7" s="1" customFormat="1" ht="33" customHeight="1" x14ac:dyDescent="0.25">
      <c r="B33" s="10"/>
      <c r="D33" s="36" t="s">
        <v>40</v>
      </c>
      <c r="E33" s="36"/>
    </row>
    <row r="34" spans="2:7" s="1" customFormat="1" ht="33" customHeight="1" x14ac:dyDescent="0.25">
      <c r="B34" s="23"/>
      <c r="D34" s="36" t="s">
        <v>70</v>
      </c>
      <c r="E34" s="36"/>
    </row>
    <row r="35" spans="2:7" ht="33" customHeight="1" x14ac:dyDescent="0.25">
      <c r="B35" s="23"/>
      <c r="C35" s="1"/>
      <c r="D35" s="36" t="s">
        <v>88</v>
      </c>
      <c r="E35" s="36"/>
      <c r="G35" s="1"/>
    </row>
    <row r="36" spans="2:7" ht="33" customHeight="1" x14ac:dyDescent="0.25">
      <c r="B36" s="23"/>
      <c r="C36" s="1"/>
      <c r="D36" s="36" t="s">
        <v>109</v>
      </c>
      <c r="E36" s="36"/>
      <c r="G36" s="1"/>
    </row>
    <row r="37" spans="2:7" ht="15.75" customHeight="1" x14ac:dyDescent="0.25">
      <c r="B37" s="23"/>
      <c r="C37" s="1"/>
      <c r="D37" s="2" t="s">
        <v>187</v>
      </c>
      <c r="E37" s="17"/>
      <c r="G37" s="1"/>
    </row>
    <row r="39" spans="2:7" x14ac:dyDescent="0.25">
      <c r="B39" s="3" t="s">
        <v>57</v>
      </c>
    </row>
    <row r="41" spans="2:7" s="1" customFormat="1" ht="15.75" customHeight="1" x14ac:dyDescent="0.25">
      <c r="B41" s="23"/>
      <c r="D41" s="1" t="s">
        <v>110</v>
      </c>
    </row>
    <row r="42" spans="2:7" s="1" customFormat="1" ht="15.75" customHeight="1" x14ac:dyDescent="0.25">
      <c r="B42" s="23"/>
      <c r="D42" s="1" t="s">
        <v>98</v>
      </c>
    </row>
    <row r="43" spans="2:7" s="1" customFormat="1" ht="15.75" customHeight="1" x14ac:dyDescent="0.25">
      <c r="B43" s="23"/>
      <c r="D43" s="1" t="s">
        <v>176</v>
      </c>
    </row>
    <row r="44" spans="2:7" s="1" customFormat="1" ht="15.75" customHeight="1" x14ac:dyDescent="0.25">
      <c r="B44" s="23"/>
      <c r="D44" s="1" t="s">
        <v>177</v>
      </c>
    </row>
    <row r="46" spans="2:7" x14ac:dyDescent="0.25">
      <c r="B46" s="3" t="s">
        <v>41</v>
      </c>
    </row>
    <row r="47" spans="2:7" ht="150" customHeight="1" x14ac:dyDescent="0.25">
      <c r="B47" s="33"/>
      <c r="C47" s="34"/>
      <c r="D47" s="34"/>
      <c r="E47" s="35"/>
    </row>
    <row r="48" spans="2:7" ht="15.75" customHeight="1" x14ac:dyDescent="0.25">
      <c r="B48" s="21"/>
      <c r="C48" s="21"/>
      <c r="D48" s="21"/>
      <c r="E48" s="21"/>
    </row>
    <row r="49" spans="1:5" x14ac:dyDescent="0.25">
      <c r="B49" s="4">
        <f>COUNTBLANK(B32)+COUNTBLANK(B34:B37)</f>
        <v>5</v>
      </c>
    </row>
    <row r="50" spans="1:5" ht="37.5" customHeight="1" x14ac:dyDescent="0.25">
      <c r="A50" s="36" t="s">
        <v>188</v>
      </c>
      <c r="B50" s="36"/>
      <c r="C50" s="36"/>
      <c r="D50" s="36"/>
      <c r="E50" s="36"/>
    </row>
    <row r="51" spans="1:5" s="1" customFormat="1" ht="15.75" customHeight="1" x14ac:dyDescent="0.25">
      <c r="B51" s="14"/>
    </row>
    <row r="52" spans="1:5" ht="32.25" customHeight="1" x14ac:dyDescent="0.25">
      <c r="A52" s="36" t="s">
        <v>60</v>
      </c>
      <c r="B52" s="36"/>
      <c r="C52" s="36"/>
      <c r="D52" s="36"/>
      <c r="E52" s="36"/>
    </row>
    <row r="53" spans="1:5" x14ac:dyDescent="0.25">
      <c r="D53" s="7" t="str">
        <f>IF(AND(B9="No",General!B12="No")," ",IF(AND(B9="Yes",General!B12="Yes",B78&gt;=1),"Missing Sanitary Sewer Requirements"," "))</f>
        <v xml:space="preserve"> </v>
      </c>
    </row>
    <row r="54" spans="1:5" s="1" customFormat="1" ht="15.75" customHeight="1" x14ac:dyDescent="0.25">
      <c r="B54" s="23"/>
      <c r="D54" s="1" t="s">
        <v>73</v>
      </c>
    </row>
    <row r="55" spans="1:5" s="1" customFormat="1" ht="15.75" customHeight="1" x14ac:dyDescent="0.25">
      <c r="B55" s="23"/>
      <c r="D55" s="1" t="s">
        <v>74</v>
      </c>
    </row>
    <row r="56" spans="1:5" s="1" customFormat="1" ht="15.75" customHeight="1" x14ac:dyDescent="0.25">
      <c r="B56" s="23"/>
      <c r="D56" s="1" t="s">
        <v>101</v>
      </c>
    </row>
    <row r="57" spans="1:5" s="1" customFormat="1" ht="15.75" customHeight="1" x14ac:dyDescent="0.25">
      <c r="B57" s="23"/>
      <c r="D57" s="1" t="s">
        <v>75</v>
      </c>
    </row>
    <row r="58" spans="1:5" s="1" customFormat="1" ht="15.75" customHeight="1" x14ac:dyDescent="0.25">
      <c r="B58" s="23"/>
      <c r="D58" s="1" t="s">
        <v>76</v>
      </c>
    </row>
    <row r="59" spans="1:5" s="1" customFormat="1" ht="15.75" customHeight="1" x14ac:dyDescent="0.25">
      <c r="B59" s="23"/>
      <c r="D59" s="1" t="s">
        <v>77</v>
      </c>
    </row>
    <row r="60" spans="1:5" s="1" customFormat="1" ht="15.75" customHeight="1" x14ac:dyDescent="0.25">
      <c r="B60" s="23"/>
      <c r="D60" s="1" t="s">
        <v>102</v>
      </c>
    </row>
    <row r="61" spans="1:5" s="1" customFormat="1" ht="15.75" customHeight="1" x14ac:dyDescent="0.25">
      <c r="B61" s="23"/>
      <c r="D61" s="1" t="s">
        <v>79</v>
      </c>
    </row>
    <row r="62" spans="1:5" s="1" customFormat="1" ht="15.75" customHeight="1" x14ac:dyDescent="0.25">
      <c r="B62" s="23"/>
      <c r="D62" s="1" t="s">
        <v>80</v>
      </c>
    </row>
    <row r="63" spans="1:5" s="1" customFormat="1" ht="15.75" customHeight="1" x14ac:dyDescent="0.25">
      <c r="B63" s="23"/>
      <c r="D63" s="1" t="s">
        <v>103</v>
      </c>
    </row>
    <row r="64" spans="1:5" s="1" customFormat="1" ht="15.75" customHeight="1" x14ac:dyDescent="0.25">
      <c r="B64" s="23"/>
      <c r="D64" s="1" t="s">
        <v>104</v>
      </c>
    </row>
    <row r="65" spans="2:5" s="1" customFormat="1" ht="15.75" customHeight="1" x14ac:dyDescent="0.25">
      <c r="B65" s="23"/>
      <c r="D65" s="1" t="s">
        <v>83</v>
      </c>
    </row>
    <row r="66" spans="2:5" s="1" customFormat="1" ht="15.75" customHeight="1" x14ac:dyDescent="0.25">
      <c r="B66" s="23"/>
      <c r="D66" s="1" t="s">
        <v>84</v>
      </c>
    </row>
    <row r="68" spans="2:5" x14ac:dyDescent="0.25">
      <c r="B68" s="3" t="s">
        <v>57</v>
      </c>
    </row>
    <row r="70" spans="2:5" ht="15.75" customHeight="1" x14ac:dyDescent="0.25">
      <c r="B70" s="23"/>
      <c r="D70" t="s">
        <v>105</v>
      </c>
    </row>
    <row r="71" spans="2:5" ht="15.75" customHeight="1" x14ac:dyDescent="0.25">
      <c r="B71" s="23"/>
      <c r="D71" t="s">
        <v>203</v>
      </c>
    </row>
    <row r="72" spans="2:5" ht="15.75" customHeight="1" x14ac:dyDescent="0.25">
      <c r="B72" s="23"/>
      <c r="D72" t="s">
        <v>206</v>
      </c>
    </row>
    <row r="73" spans="2:5" ht="15.75" customHeight="1" x14ac:dyDescent="0.25">
      <c r="B73" s="23"/>
      <c r="D73" t="s">
        <v>205</v>
      </c>
    </row>
    <row r="75" spans="2:5" x14ac:dyDescent="0.25">
      <c r="B75" s="3" t="s">
        <v>63</v>
      </c>
    </row>
    <row r="76" spans="2:5" ht="150.75" customHeight="1" x14ac:dyDescent="0.25">
      <c r="B76" s="33"/>
      <c r="C76" s="34"/>
      <c r="D76" s="34"/>
      <c r="E76" s="35"/>
    </row>
    <row r="78" spans="2:5" x14ac:dyDescent="0.25">
      <c r="B78" s="4">
        <f>COUNTBLANK(B54:B66)</f>
        <v>13</v>
      </c>
    </row>
    <row r="79" spans="2:5" x14ac:dyDescent="0.25">
      <c r="B79" s="4">
        <f>COUNTIF(D12,"Missing General Requirements")+COUNTIF(D31,"Missing Water Requirements")+COUNTIF(D53,"Missing Sanitary Sewer Requirements")</f>
        <v>0</v>
      </c>
    </row>
  </sheetData>
  <sheetProtection algorithmName="SHA-512" hashValue="aVtJ6z2jL4K2Pfp7CN/CMcpy0sZcZL7frGfQdCrrFH6Kr4zluXynn/Gi3XqMfYBOjC63kk7ZRDSiR20PXyRbHg==" saltValue="EnhnlMehOkEKoceK4osbMg==" spinCount="100000" sheet="1" objects="1" scenarios="1"/>
  <mergeCells count="16">
    <mergeCell ref="B76:E76"/>
    <mergeCell ref="B47:E47"/>
    <mergeCell ref="A50:E50"/>
    <mergeCell ref="A52:E52"/>
    <mergeCell ref="D32:E32"/>
    <mergeCell ref="D33:E33"/>
    <mergeCell ref="D34:E34"/>
    <mergeCell ref="D35:E35"/>
    <mergeCell ref="D36:E36"/>
    <mergeCell ref="G30:K30"/>
    <mergeCell ref="A30:E30"/>
    <mergeCell ref="D2:E2"/>
    <mergeCell ref="D3:E3"/>
    <mergeCell ref="A5:E5"/>
    <mergeCell ref="A11:E11"/>
    <mergeCell ref="B27:E27"/>
  </mergeCells>
  <dataValidations count="3">
    <dataValidation type="list" allowBlank="1" showInputMessage="1" showErrorMessage="1" sqref="B7:B9" xr:uid="{798F6BFC-7AFA-4CA8-BA58-99AFABA682A6}">
      <formula1>"Yes, No"</formula1>
    </dataValidation>
    <dataValidation type="list" allowBlank="1" showInputMessage="1" showErrorMessage="1" sqref="B32 B54:B66 B41:B44 B70:B73 B34:B37" xr:uid="{E8D7D550-F527-476A-B89A-35E1C57AF88A}">
      <formula1>"X,N/A"</formula1>
    </dataValidation>
    <dataValidation type="list" allowBlank="1" showInputMessage="1" showErrorMessage="1" sqref="B13:B24" xr:uid="{A5CB7845-8190-4AFC-A342-9F32866C3650}">
      <formula1>"X"</formula1>
    </dataValidation>
  </dataValidation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855DD-5D12-4447-A520-A5D4F736C05E}">
  <sheetPr>
    <pageSetUpPr fitToPage="1"/>
  </sheetPr>
  <dimension ref="A2:O63"/>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2.140625" customWidth="1"/>
    <col min="6" max="6" width="116.7109375" customWidth="1"/>
  </cols>
  <sheetData>
    <row r="2" spans="1:15" ht="21" customHeight="1" x14ac:dyDescent="0.25">
      <c r="A2" s="1" t="s">
        <v>0</v>
      </c>
      <c r="B2" s="1"/>
      <c r="C2" s="1"/>
      <c r="D2" s="31">
        <f>General!D2</f>
        <v>0</v>
      </c>
      <c r="E2" s="39"/>
      <c r="F2" s="32"/>
      <c r="G2" s="1"/>
      <c r="H2" s="1"/>
      <c r="I2" s="1"/>
      <c r="J2" s="1"/>
      <c r="K2" s="1"/>
      <c r="L2" s="1"/>
      <c r="M2" s="1"/>
      <c r="N2" s="1"/>
    </row>
    <row r="3" spans="1:15" ht="21" customHeight="1" x14ac:dyDescent="0.25">
      <c r="A3" s="1" t="s">
        <v>1</v>
      </c>
      <c r="B3" s="1"/>
      <c r="C3" s="1"/>
      <c r="D3" s="31">
        <f>General!D3</f>
        <v>0</v>
      </c>
      <c r="E3" s="39"/>
      <c r="F3" s="32"/>
      <c r="G3" s="1"/>
      <c r="H3" s="1"/>
      <c r="I3" s="1"/>
      <c r="J3" s="1"/>
      <c r="K3" s="1"/>
      <c r="L3" s="1"/>
      <c r="M3" s="1"/>
      <c r="N3" s="1"/>
    </row>
    <row r="5" spans="1:15" ht="45" customHeight="1" x14ac:dyDescent="0.25">
      <c r="A5" s="37" t="s">
        <v>220</v>
      </c>
      <c r="B5" s="37"/>
      <c r="C5" s="37"/>
      <c r="D5" s="37"/>
      <c r="E5" s="37"/>
      <c r="F5" s="37"/>
      <c r="G5" s="9"/>
      <c r="H5" s="9"/>
      <c r="I5" s="9"/>
      <c r="J5" s="9"/>
      <c r="K5" s="9"/>
      <c r="L5" s="9"/>
      <c r="M5" s="9"/>
      <c r="N5" s="9"/>
    </row>
    <row r="6" spans="1:15" ht="15.75" customHeight="1" x14ac:dyDescent="0.25">
      <c r="A6" s="24"/>
      <c r="B6" s="17"/>
      <c r="C6" s="17"/>
      <c r="D6" s="17"/>
      <c r="E6" s="17"/>
      <c r="F6" s="17"/>
      <c r="G6" s="17"/>
      <c r="H6" s="17"/>
      <c r="I6" s="17"/>
      <c r="J6" s="17"/>
      <c r="K6" s="17"/>
      <c r="L6" s="17"/>
      <c r="M6" s="17"/>
      <c r="N6" s="17"/>
    </row>
    <row r="7" spans="1:15" ht="15.75" customHeight="1" x14ac:dyDescent="0.25">
      <c r="A7" s="18"/>
      <c r="B7" s="22"/>
      <c r="C7" s="17"/>
      <c r="D7" s="2" t="s">
        <v>13</v>
      </c>
      <c r="E7" s="2"/>
      <c r="F7" s="17"/>
      <c r="G7" s="17"/>
      <c r="H7" s="17"/>
      <c r="I7" s="17"/>
      <c r="J7" s="17"/>
      <c r="K7" s="17"/>
      <c r="L7" s="17"/>
      <c r="M7" s="17"/>
      <c r="N7" s="17"/>
    </row>
    <row r="8" spans="1:15" ht="15.75" customHeight="1" x14ac:dyDescent="0.25">
      <c r="A8" s="18"/>
      <c r="B8" s="22"/>
      <c r="C8" s="17"/>
      <c r="D8" s="2" t="s">
        <v>14</v>
      </c>
      <c r="E8" s="2"/>
      <c r="F8" s="17"/>
      <c r="G8" s="17"/>
      <c r="H8" s="17"/>
      <c r="I8" s="17"/>
      <c r="J8" s="17"/>
      <c r="K8" s="17"/>
      <c r="L8" s="17"/>
      <c r="M8" s="17"/>
      <c r="N8" s="17"/>
    </row>
    <row r="9" spans="1:15" ht="15.75" customHeight="1" x14ac:dyDescent="0.25">
      <c r="A9" s="18"/>
      <c r="B9" s="22"/>
      <c r="C9" s="17"/>
      <c r="D9" s="2" t="s">
        <v>15</v>
      </c>
      <c r="E9" s="2"/>
      <c r="F9" s="17"/>
      <c r="G9" s="17"/>
      <c r="H9" s="17"/>
      <c r="I9" s="17"/>
      <c r="J9" s="17"/>
      <c r="K9" s="17"/>
      <c r="L9" s="17"/>
      <c r="M9" s="17"/>
      <c r="N9" s="17"/>
    </row>
    <row r="10" spans="1:15" ht="15.75" customHeight="1" x14ac:dyDescent="0.25">
      <c r="A10" s="18"/>
      <c r="B10" s="17"/>
      <c r="C10" s="17"/>
      <c r="D10" s="17"/>
      <c r="E10" s="17"/>
      <c r="F10" s="17"/>
      <c r="G10" s="17"/>
      <c r="H10" s="17"/>
      <c r="I10" s="17"/>
      <c r="J10" s="17"/>
      <c r="K10" s="17"/>
      <c r="L10" s="17"/>
      <c r="M10" s="17"/>
      <c r="N10" s="17"/>
    </row>
    <row r="11" spans="1:15" ht="15.75" customHeight="1" x14ac:dyDescent="0.25">
      <c r="A11" s="19" t="s">
        <v>121</v>
      </c>
      <c r="C11" s="17"/>
      <c r="D11" s="2"/>
      <c r="E11" s="2"/>
      <c r="F11" s="2"/>
      <c r="G11" s="2"/>
      <c r="H11" s="2"/>
      <c r="I11" s="17"/>
      <c r="J11" s="17"/>
      <c r="K11" s="17"/>
      <c r="L11" s="17"/>
      <c r="M11" s="17"/>
      <c r="N11" s="17"/>
      <c r="O11" s="17"/>
    </row>
    <row r="12" spans="1:15" ht="15.75" customHeight="1" x14ac:dyDescent="0.25">
      <c r="A12" s="19"/>
      <c r="C12" s="17"/>
      <c r="D12" s="2"/>
      <c r="E12" s="2"/>
      <c r="F12" s="2"/>
      <c r="G12" s="2"/>
      <c r="H12" s="2"/>
      <c r="I12" s="17"/>
      <c r="J12" s="17"/>
      <c r="K12" s="17"/>
      <c r="L12" s="17"/>
      <c r="M12" s="17"/>
      <c r="N12" s="17"/>
      <c r="O12" s="17"/>
    </row>
    <row r="13" spans="1:15" ht="15.75" customHeight="1" x14ac:dyDescent="0.25">
      <c r="A13" s="19"/>
      <c r="B13" s="22"/>
      <c r="C13" s="17"/>
      <c r="D13" s="2" t="s">
        <v>127</v>
      </c>
      <c r="E13" s="2"/>
      <c r="F13" s="2"/>
      <c r="G13" s="2"/>
      <c r="H13" s="2"/>
      <c r="I13" s="17"/>
      <c r="J13" s="17"/>
      <c r="K13" s="17"/>
      <c r="L13" s="17"/>
      <c r="M13" s="17"/>
      <c r="N13" s="17"/>
      <c r="O13" s="17"/>
    </row>
    <row r="14" spans="1:15" ht="15.75" customHeight="1" x14ac:dyDescent="0.25">
      <c r="A14" s="19"/>
      <c r="C14" s="17"/>
      <c r="D14" s="2"/>
      <c r="E14" s="2"/>
      <c r="F14" s="2"/>
      <c r="G14" s="2"/>
      <c r="H14" s="2"/>
      <c r="I14" s="17"/>
      <c r="J14" s="17"/>
      <c r="K14" s="17"/>
      <c r="L14" s="17"/>
      <c r="M14" s="17"/>
      <c r="N14" s="17"/>
      <c r="O14" s="17"/>
    </row>
    <row r="15" spans="1:15" ht="15.75" customHeight="1" x14ac:dyDescent="0.25">
      <c r="A15" s="19" t="s">
        <v>198</v>
      </c>
      <c r="C15" s="17"/>
      <c r="D15" s="2"/>
      <c r="E15" s="2"/>
      <c r="F15" s="2"/>
      <c r="G15" s="2"/>
      <c r="H15" s="2"/>
      <c r="I15" s="17"/>
      <c r="J15" s="17"/>
      <c r="K15" s="17"/>
      <c r="L15" s="17"/>
      <c r="M15" s="17"/>
      <c r="N15" s="17"/>
      <c r="O15" s="17"/>
    </row>
    <row r="16" spans="1:15" ht="15.75" customHeight="1" x14ac:dyDescent="0.25">
      <c r="A16" s="19"/>
      <c r="C16" s="17"/>
      <c r="D16" s="2"/>
      <c r="E16" s="2"/>
      <c r="F16" s="2"/>
      <c r="G16" s="2"/>
      <c r="H16" s="2"/>
      <c r="I16" s="17"/>
      <c r="J16" s="17"/>
      <c r="K16" s="17"/>
      <c r="L16" s="17"/>
      <c r="M16" s="17"/>
      <c r="N16" s="17"/>
      <c r="O16" s="17"/>
    </row>
    <row r="17" spans="1:15" ht="15.75" customHeight="1" x14ac:dyDescent="0.25">
      <c r="A17" s="19"/>
      <c r="B17" s="22"/>
      <c r="C17" s="17"/>
      <c r="D17" s="2" t="s">
        <v>199</v>
      </c>
      <c r="E17" s="2"/>
      <c r="F17" s="2"/>
      <c r="G17" s="2"/>
      <c r="H17" s="2"/>
      <c r="I17" s="17"/>
      <c r="J17" s="17"/>
      <c r="K17" s="17"/>
      <c r="L17" s="17"/>
      <c r="M17" s="17"/>
      <c r="N17" s="17"/>
      <c r="O17" s="17"/>
    </row>
    <row r="18" spans="1:15" ht="15.75" customHeight="1" x14ac:dyDescent="0.25">
      <c r="A18" s="19"/>
      <c r="B18" s="22"/>
      <c r="C18" s="17"/>
      <c r="D18" s="2" t="s">
        <v>200</v>
      </c>
      <c r="E18" s="2"/>
      <c r="F18" s="2"/>
      <c r="G18" s="2"/>
      <c r="H18" s="2"/>
      <c r="I18" s="17"/>
      <c r="J18" s="17"/>
      <c r="K18" s="17"/>
      <c r="L18" s="17"/>
      <c r="M18" s="17"/>
      <c r="N18" s="17"/>
      <c r="O18" s="17"/>
    </row>
    <row r="19" spans="1:15" ht="15.75" customHeight="1" x14ac:dyDescent="0.25">
      <c r="A19" s="19"/>
      <c r="C19" s="17"/>
      <c r="D19" s="2"/>
      <c r="E19" s="2"/>
      <c r="F19" s="2"/>
      <c r="G19" s="2"/>
      <c r="H19" s="2"/>
      <c r="I19" s="17"/>
      <c r="J19" s="17"/>
      <c r="K19" s="17"/>
      <c r="L19" s="17"/>
      <c r="M19" s="17"/>
      <c r="N19" s="17"/>
      <c r="O19" s="17"/>
    </row>
    <row r="20" spans="1:15" ht="45.75" customHeight="1" x14ac:dyDescent="0.25">
      <c r="A20" s="30" t="s">
        <v>16</v>
      </c>
      <c r="B20" s="30"/>
      <c r="C20" s="30"/>
      <c r="D20" s="30"/>
      <c r="E20" s="30"/>
      <c r="F20" s="30"/>
      <c r="G20" s="5"/>
      <c r="H20" s="5"/>
      <c r="I20" s="5"/>
      <c r="J20" s="5"/>
      <c r="K20" s="5"/>
      <c r="L20" s="5"/>
      <c r="M20" s="5"/>
      <c r="N20" s="5"/>
    </row>
    <row r="21" spans="1:15" x14ac:dyDescent="0.25">
      <c r="D21" s="7" t="str">
        <f>IF(AND(B30&gt;=1,General!B13="No")," ",IF(AND(B30&gt;=1,General!B13="Yes"),"Missing General Requirements"," "))</f>
        <v xml:space="preserve"> </v>
      </c>
      <c r="E21" s="7"/>
    </row>
    <row r="22" spans="1:15" s="1" customFormat="1" ht="15.75" customHeight="1" x14ac:dyDescent="0.25">
      <c r="B22" s="23"/>
      <c r="D22" s="1" t="s">
        <v>17</v>
      </c>
    </row>
    <row r="23" spans="1:15" s="1" customFormat="1" ht="15.75" customHeight="1" x14ac:dyDescent="0.25">
      <c r="B23" s="23"/>
      <c r="D23" s="1" t="s">
        <v>115</v>
      </c>
    </row>
    <row r="24" spans="1:15" ht="15.75" customHeight="1" x14ac:dyDescent="0.25">
      <c r="B24" s="23"/>
      <c r="D24" t="s">
        <v>25</v>
      </c>
    </row>
    <row r="25" spans="1:15" ht="15.75" customHeight="1" x14ac:dyDescent="0.25">
      <c r="B25" s="23"/>
      <c r="D25" t="s">
        <v>29</v>
      </c>
    </row>
    <row r="27" spans="1:15" x14ac:dyDescent="0.25">
      <c r="B27" s="3" t="s">
        <v>37</v>
      </c>
    </row>
    <row r="28" spans="1:15" ht="150" customHeight="1" x14ac:dyDescent="0.25">
      <c r="B28" s="38"/>
      <c r="C28" s="38"/>
      <c r="D28" s="38"/>
      <c r="E28" s="38"/>
      <c r="F28" s="38"/>
      <c r="G28" s="6"/>
      <c r="H28" s="6"/>
      <c r="I28" s="6"/>
      <c r="J28" s="6"/>
      <c r="K28" s="6"/>
      <c r="L28" s="6"/>
      <c r="M28" s="6"/>
      <c r="N28" s="6"/>
      <c r="O28" s="6"/>
    </row>
    <row r="30" spans="1:15" x14ac:dyDescent="0.25">
      <c r="B30" s="4">
        <f>COUNTBLANK(B22:B25)</f>
        <v>4</v>
      </c>
    </row>
    <row r="31" spans="1:15" ht="33" customHeight="1" x14ac:dyDescent="0.25">
      <c r="A31" s="36" t="s">
        <v>189</v>
      </c>
      <c r="B31" s="36"/>
      <c r="C31" s="36"/>
      <c r="D31" s="36"/>
      <c r="E31" s="36"/>
      <c r="F31" s="36"/>
      <c r="G31" s="5"/>
      <c r="H31" s="5"/>
      <c r="I31" s="5"/>
      <c r="J31" s="5"/>
      <c r="K31" s="5"/>
      <c r="L31" s="5"/>
      <c r="M31" s="5"/>
      <c r="N31" s="5"/>
    </row>
    <row r="32" spans="1:15" s="1" customFormat="1" ht="15" customHeight="1" x14ac:dyDescent="0.25">
      <c r="A32"/>
      <c r="B32"/>
      <c r="C32"/>
      <c r="D32" s="7" t="str">
        <f>IF(AND(B7="No",General!B13="No")," ",IF(AND(B7="Yes",General!B13="Yes",B38&gt;=1),"Missing Water Requirement"," "))</f>
        <v xml:space="preserve"> </v>
      </c>
      <c r="E32"/>
      <c r="F32"/>
      <c r="G32"/>
      <c r="H32"/>
      <c r="I32"/>
      <c r="J32"/>
      <c r="K32"/>
      <c r="L32"/>
      <c r="M32"/>
      <c r="N32"/>
    </row>
    <row r="33" spans="1:6" s="1" customFormat="1" ht="15.75" customHeight="1" x14ac:dyDescent="0.25">
      <c r="B33" s="23"/>
      <c r="D33" s="36" t="s">
        <v>131</v>
      </c>
      <c r="E33" s="36"/>
      <c r="F33" s="36"/>
    </row>
    <row r="35" spans="1:6" x14ac:dyDescent="0.25">
      <c r="B35" s="3" t="s">
        <v>41</v>
      </c>
    </row>
    <row r="36" spans="1:6" ht="150" customHeight="1" x14ac:dyDescent="0.25">
      <c r="B36" s="33"/>
      <c r="C36" s="34"/>
      <c r="D36" s="34"/>
      <c r="E36" s="34"/>
      <c r="F36" s="35"/>
    </row>
    <row r="37" spans="1:6" ht="15.75" customHeight="1" x14ac:dyDescent="0.25">
      <c r="B37" s="21"/>
      <c r="C37" s="21"/>
      <c r="D37" s="21"/>
      <c r="E37" s="21"/>
      <c r="F37" s="21"/>
    </row>
    <row r="38" spans="1:6" x14ac:dyDescent="0.25">
      <c r="B38" s="4">
        <f>COUNTBLANK(B33)</f>
        <v>1</v>
      </c>
    </row>
    <row r="39" spans="1:6" ht="36.75" customHeight="1" x14ac:dyDescent="0.25">
      <c r="A39" s="36" t="s">
        <v>173</v>
      </c>
      <c r="B39" s="36"/>
      <c r="C39" s="36"/>
      <c r="D39" s="36"/>
      <c r="E39" s="36"/>
      <c r="F39" s="36"/>
    </row>
    <row r="40" spans="1:6" x14ac:dyDescent="0.25">
      <c r="D40" s="7" t="str">
        <f>IF(AND(B8="No",General!B13="No")," ",IF(AND(B8="Yes",General!B13="Yes",B54&gt;=1),"Missing Stormwater Requirements"," "))</f>
        <v xml:space="preserve"> </v>
      </c>
    </row>
    <row r="41" spans="1:6" ht="15.75" customHeight="1" x14ac:dyDescent="0.25">
      <c r="B41" s="23"/>
      <c r="D41" s="36" t="s">
        <v>194</v>
      </c>
      <c r="E41" s="36"/>
      <c r="F41" s="36"/>
    </row>
    <row r="42" spans="1:6" x14ac:dyDescent="0.25">
      <c r="B42" s="11"/>
      <c r="C42" s="12"/>
      <c r="D42" s="23"/>
      <c r="E42" s="13"/>
      <c r="F42" s="1" t="s">
        <v>191</v>
      </c>
    </row>
    <row r="43" spans="1:6" ht="15.75" customHeight="1" x14ac:dyDescent="0.25">
      <c r="B43" s="1"/>
      <c r="D43" s="23"/>
      <c r="E43" s="13"/>
      <c r="F43" s="1" t="s">
        <v>192</v>
      </c>
    </row>
    <row r="44" spans="1:6" ht="15.75" customHeight="1" x14ac:dyDescent="0.25">
      <c r="B44" s="1"/>
      <c r="D44" s="23"/>
      <c r="E44" s="13"/>
      <c r="F44" s="1" t="s">
        <v>193</v>
      </c>
    </row>
    <row r="46" spans="1:6" x14ac:dyDescent="0.25">
      <c r="B46" s="3" t="s">
        <v>195</v>
      </c>
    </row>
    <row r="47" spans="1:6" x14ac:dyDescent="0.25">
      <c r="B47" s="1"/>
      <c r="C47" s="1"/>
      <c r="D47" s="1"/>
      <c r="E47" s="1"/>
      <c r="F47" s="1"/>
    </row>
    <row r="48" spans="1:6" ht="33.75" customHeight="1" x14ac:dyDescent="0.25">
      <c r="B48" s="23"/>
      <c r="C48" s="1"/>
      <c r="D48" s="36" t="s">
        <v>196</v>
      </c>
      <c r="E48" s="36"/>
      <c r="F48" s="36"/>
    </row>
    <row r="49" spans="1:6" ht="33" customHeight="1" x14ac:dyDescent="0.25">
      <c r="B49" s="23"/>
      <c r="C49" s="1"/>
      <c r="D49" s="36" t="s">
        <v>197</v>
      </c>
      <c r="E49" s="36"/>
      <c r="F49" s="36"/>
    </row>
    <row r="50" spans="1:6" s="1" customFormat="1" ht="15.75" customHeight="1" x14ac:dyDescent="0.25">
      <c r="B50" s="13"/>
    </row>
    <row r="51" spans="1:6" s="1" customFormat="1" ht="15.75" customHeight="1" x14ac:dyDescent="0.25">
      <c r="B51" s="14" t="s">
        <v>59</v>
      </c>
    </row>
    <row r="52" spans="1:6" ht="150" customHeight="1" x14ac:dyDescent="0.25">
      <c r="B52" s="33"/>
      <c r="C52" s="34"/>
      <c r="D52" s="34"/>
      <c r="E52" s="34"/>
      <c r="F52" s="35"/>
    </row>
    <row r="53" spans="1:6" ht="15.75" customHeight="1" x14ac:dyDescent="0.25">
      <c r="B53" s="21"/>
      <c r="C53" s="21"/>
      <c r="D53" s="21"/>
      <c r="E53" s="21"/>
      <c r="F53" s="21"/>
    </row>
    <row r="54" spans="1:6" s="1" customFormat="1" ht="15.75" customHeight="1" x14ac:dyDescent="0.25">
      <c r="B54" s="4">
        <f>COUNTBLANK(B41)+COUNTBLANK(D42:D44)</f>
        <v>4</v>
      </c>
    </row>
    <row r="55" spans="1:6" ht="32.25" customHeight="1" x14ac:dyDescent="0.25">
      <c r="A55" s="36" t="s">
        <v>190</v>
      </c>
      <c r="B55" s="36"/>
      <c r="C55" s="36"/>
      <c r="D55" s="36"/>
      <c r="E55" s="36"/>
      <c r="F55" s="36"/>
    </row>
    <row r="56" spans="1:6" x14ac:dyDescent="0.25">
      <c r="D56" s="7" t="str">
        <f>IF(AND(B9="No",General!B13="No")," ",IF(AND(B9="Yes",General!B13="Yes",B62&gt;=1),"Missing Sanitary Sewer Requirement"," "))</f>
        <v xml:space="preserve"> </v>
      </c>
    </row>
    <row r="57" spans="1:6" s="1" customFormat="1" ht="15.75" customHeight="1" x14ac:dyDescent="0.25">
      <c r="B57" s="23"/>
      <c r="D57" s="1" t="s">
        <v>73</v>
      </c>
    </row>
    <row r="59" spans="1:6" x14ac:dyDescent="0.25">
      <c r="B59" s="3" t="s">
        <v>63</v>
      </c>
    </row>
    <row r="60" spans="1:6" ht="150.75" customHeight="1" x14ac:dyDescent="0.25">
      <c r="B60" s="33"/>
      <c r="C60" s="34"/>
      <c r="D60" s="34"/>
      <c r="E60" s="34"/>
      <c r="F60" s="35"/>
    </row>
    <row r="62" spans="1:6" x14ac:dyDescent="0.25">
      <c r="B62" s="4">
        <f>COUNTBLANK(B57)</f>
        <v>1</v>
      </c>
    </row>
    <row r="63" spans="1:6" x14ac:dyDescent="0.25">
      <c r="B63" s="4">
        <f>COUNTIF(D21,"Missing General Requirements")+COUNTIF(D32,"Missing Water Requirement")+COUNTIF(D40,"Missing Stormwater Requirements")+COUNTIF(D56,"Missing Sanitary Sewer Requirement")</f>
        <v>0</v>
      </c>
    </row>
  </sheetData>
  <sheetProtection algorithmName="SHA-512" hashValue="i812e06KA+KogY+4/VjlKUuljeoBftwwT6igl4CNNVZ2+B12gV0TLYIgj7KBkmJi9tcG4OMmKUTMZUtL3DrfNg==" saltValue="9rOmKJFdE/mrUIXD5g7U/g==" spinCount="100000" sheet="1" objects="1" scenarios="1"/>
  <mergeCells count="15">
    <mergeCell ref="B60:F60"/>
    <mergeCell ref="B28:F28"/>
    <mergeCell ref="B36:F36"/>
    <mergeCell ref="A39:F39"/>
    <mergeCell ref="D41:F41"/>
    <mergeCell ref="D49:F49"/>
    <mergeCell ref="B52:F52"/>
    <mergeCell ref="A55:F55"/>
    <mergeCell ref="D33:F33"/>
    <mergeCell ref="D48:F48"/>
    <mergeCell ref="D2:F2"/>
    <mergeCell ref="D3:F3"/>
    <mergeCell ref="A5:F5"/>
    <mergeCell ref="A20:F20"/>
    <mergeCell ref="A31:F31"/>
  </mergeCells>
  <dataValidations count="3">
    <dataValidation type="list" allowBlank="1" showInputMessage="1" showErrorMessage="1" sqref="B22:B25" xr:uid="{37E63B69-DA14-4BD7-A88C-9EC807E31A91}">
      <formula1>"X"</formula1>
    </dataValidation>
    <dataValidation type="list" allowBlank="1" showInputMessage="1" showErrorMessage="1" sqref="B7:B9 B11:B19" xr:uid="{7C33518A-F613-4D0A-911B-A37499E03724}">
      <formula1>"Yes, No"</formula1>
    </dataValidation>
    <dataValidation type="list" allowBlank="1" showInputMessage="1" showErrorMessage="1" sqref="B33 B41 B57 B48:B49 D42:E44" xr:uid="{D699D069-10E2-43CB-9962-627175F3ED1A}">
      <formula1>"X,N/A"</formula1>
    </dataValidation>
  </dataValidations>
  <pageMargins left="0.7" right="0.7" top="0.75" bottom="0.75" header="0.3" footer="0.3"/>
  <pageSetup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045A-2589-4E81-A947-6A6EBD1CBB30}">
  <dimension ref="A2:N58"/>
  <sheetViews>
    <sheetView showGridLines="0" zoomScaleNormal="100" workbookViewId="0"/>
  </sheetViews>
  <sheetFormatPr defaultRowHeight="15" x14ac:dyDescent="0.25"/>
  <cols>
    <col min="1" max="1" width="6.42578125" customWidth="1"/>
    <col min="2" max="2" width="4.7109375" customWidth="1"/>
    <col min="3" max="3" width="2.140625" customWidth="1"/>
    <col min="4" max="4" width="4.7109375" customWidth="1"/>
    <col min="5" max="5" width="116.7109375" customWidth="1"/>
  </cols>
  <sheetData>
    <row r="2" spans="1:13" ht="21" customHeight="1" x14ac:dyDescent="0.25">
      <c r="A2" s="1" t="s">
        <v>0</v>
      </c>
      <c r="B2" s="1"/>
      <c r="C2" s="1"/>
      <c r="D2" s="31">
        <f>General!D2</f>
        <v>0</v>
      </c>
      <c r="E2" s="32"/>
      <c r="F2" s="1"/>
      <c r="G2" s="1"/>
      <c r="H2" s="1"/>
      <c r="I2" s="1"/>
      <c r="J2" s="1"/>
      <c r="K2" s="1"/>
      <c r="L2" s="1"/>
      <c r="M2" s="1"/>
    </row>
    <row r="3" spans="1:13" ht="21" customHeight="1" x14ac:dyDescent="0.25">
      <c r="A3" s="1" t="s">
        <v>1</v>
      </c>
      <c r="B3" s="1"/>
      <c r="C3" s="1"/>
      <c r="D3" s="31">
        <f>General!D3</f>
        <v>0</v>
      </c>
      <c r="E3" s="32"/>
      <c r="F3" s="1"/>
      <c r="G3" s="1"/>
      <c r="H3" s="1"/>
      <c r="I3" s="1"/>
      <c r="J3" s="1"/>
      <c r="K3" s="1"/>
      <c r="L3" s="1"/>
      <c r="M3" s="1"/>
    </row>
    <row r="5" spans="1:13" ht="45" customHeight="1" x14ac:dyDescent="0.25">
      <c r="A5" s="37" t="s">
        <v>111</v>
      </c>
      <c r="B5" s="37"/>
      <c r="C5" s="37"/>
      <c r="D5" s="37"/>
      <c r="E5" s="37"/>
      <c r="F5" s="9"/>
      <c r="G5" s="9"/>
      <c r="H5" s="9"/>
      <c r="I5" s="9"/>
      <c r="J5" s="9"/>
      <c r="K5" s="9"/>
      <c r="L5" s="9"/>
      <c r="M5" s="9"/>
    </row>
    <row r="6" spans="1:13" ht="15.75" customHeight="1" x14ac:dyDescent="0.25">
      <c r="A6" s="24"/>
      <c r="B6" s="17"/>
      <c r="C6" s="17"/>
      <c r="D6" s="17"/>
      <c r="E6" s="17"/>
      <c r="F6" s="17"/>
      <c r="G6" s="17"/>
      <c r="H6" s="17"/>
      <c r="I6" s="17"/>
      <c r="J6" s="17"/>
      <c r="K6" s="17"/>
      <c r="L6" s="17"/>
      <c r="M6" s="17"/>
    </row>
    <row r="7" spans="1:13" ht="15.75" customHeight="1" x14ac:dyDescent="0.25">
      <c r="A7" s="18"/>
      <c r="B7" s="22"/>
      <c r="C7" s="17"/>
      <c r="D7" s="2" t="s">
        <v>13</v>
      </c>
      <c r="E7" s="17"/>
      <c r="F7" s="17"/>
      <c r="G7" s="17"/>
      <c r="H7" s="17"/>
      <c r="I7" s="17"/>
      <c r="J7" s="17"/>
      <c r="K7" s="17"/>
      <c r="L7" s="17"/>
      <c r="M7" s="17"/>
    </row>
    <row r="8" spans="1:13" ht="15.75" customHeight="1" x14ac:dyDescent="0.25">
      <c r="A8" s="18"/>
      <c r="B8" s="22"/>
      <c r="C8" s="17"/>
      <c r="D8" s="2" t="s">
        <v>15</v>
      </c>
      <c r="E8" s="17"/>
      <c r="F8" s="17"/>
      <c r="G8" s="17"/>
      <c r="H8" s="17"/>
      <c r="I8" s="17"/>
      <c r="J8" s="17"/>
      <c r="K8" s="17"/>
      <c r="L8" s="17"/>
      <c r="M8" s="17"/>
    </row>
    <row r="9" spans="1:13" ht="15.75" customHeight="1" x14ac:dyDescent="0.25">
      <c r="A9" s="18"/>
      <c r="B9" s="17"/>
      <c r="C9" s="17"/>
      <c r="D9" s="17"/>
      <c r="E9" s="17"/>
      <c r="F9" s="17"/>
      <c r="G9" s="17"/>
      <c r="H9" s="17"/>
      <c r="I9" s="17"/>
      <c r="J9" s="17"/>
      <c r="K9" s="17"/>
      <c r="L9" s="17"/>
      <c r="M9" s="17"/>
    </row>
    <row r="10" spans="1:13" ht="45.75" customHeight="1" x14ac:dyDescent="0.25">
      <c r="A10" s="30" t="s">
        <v>16</v>
      </c>
      <c r="B10" s="30"/>
      <c r="C10" s="30"/>
      <c r="D10" s="30"/>
      <c r="E10" s="30"/>
      <c r="F10" s="5"/>
      <c r="G10" s="5"/>
      <c r="H10" s="5"/>
      <c r="I10" s="5"/>
      <c r="J10" s="5"/>
      <c r="K10" s="5"/>
      <c r="L10" s="5"/>
      <c r="M10" s="5"/>
    </row>
    <row r="11" spans="1:13" x14ac:dyDescent="0.25">
      <c r="D11" s="7" t="str">
        <f>IF(AND(B22&gt;=1,General!B14="No")," ",IF(AND(B22&gt;=1,General!B14="Yes"),"Missing General Requirements"," "))</f>
        <v xml:space="preserve"> </v>
      </c>
    </row>
    <row r="12" spans="1:13" s="1" customFormat="1" ht="15.75" customHeight="1" x14ac:dyDescent="0.25">
      <c r="B12" s="23"/>
      <c r="D12" s="1" t="s">
        <v>17</v>
      </c>
    </row>
    <row r="13" spans="1:13" s="1" customFormat="1" ht="15.75" customHeight="1" x14ac:dyDescent="0.25">
      <c r="B13" s="23"/>
      <c r="D13" s="1" t="s">
        <v>115</v>
      </c>
    </row>
    <row r="14" spans="1:13" s="1" customFormat="1" ht="15.75" customHeight="1" x14ac:dyDescent="0.25">
      <c r="B14" s="23"/>
      <c r="D14" s="1" t="s">
        <v>112</v>
      </c>
    </row>
    <row r="15" spans="1:13" ht="15.75" customHeight="1" x14ac:dyDescent="0.25">
      <c r="B15" s="23"/>
      <c r="D15" t="s">
        <v>33</v>
      </c>
    </row>
    <row r="16" spans="1:13" ht="15.75" customHeight="1" x14ac:dyDescent="0.25">
      <c r="B16" s="23"/>
      <c r="D16" t="s">
        <v>34</v>
      </c>
    </row>
    <row r="17" spans="1:14" ht="15.75" customHeight="1" x14ac:dyDescent="0.25">
      <c r="B17" s="23"/>
      <c r="D17" t="s">
        <v>35</v>
      </c>
    </row>
    <row r="19" spans="1:14" x14ac:dyDescent="0.25">
      <c r="B19" s="3" t="s">
        <v>37</v>
      </c>
    </row>
    <row r="20" spans="1:14" ht="150" customHeight="1" x14ac:dyDescent="0.25">
      <c r="B20" s="38"/>
      <c r="C20" s="38"/>
      <c r="D20" s="38"/>
      <c r="E20" s="38"/>
      <c r="F20" s="6"/>
      <c r="G20" s="6"/>
      <c r="H20" s="6"/>
      <c r="I20" s="6"/>
      <c r="J20" s="6"/>
      <c r="K20" s="6"/>
      <c r="L20" s="6"/>
      <c r="M20" s="6"/>
      <c r="N20" s="6"/>
    </row>
    <row r="22" spans="1:14" x14ac:dyDescent="0.25">
      <c r="B22" s="4">
        <f>COUNTBLANK(B12:B17)</f>
        <v>6</v>
      </c>
    </row>
    <row r="23" spans="1:14" ht="33" customHeight="1" x14ac:dyDescent="0.25">
      <c r="A23" s="36" t="s">
        <v>38</v>
      </c>
      <c r="B23" s="36"/>
      <c r="C23" s="36"/>
      <c r="D23" s="36"/>
      <c r="E23" s="36"/>
      <c r="F23" s="5"/>
      <c r="G23" s="5"/>
      <c r="H23" s="5"/>
      <c r="I23" s="5"/>
      <c r="J23" s="5"/>
      <c r="K23" s="5"/>
      <c r="L23" s="5"/>
      <c r="M23" s="5"/>
    </row>
    <row r="24" spans="1:14" s="1" customFormat="1" ht="15" customHeight="1" x14ac:dyDescent="0.25">
      <c r="A24"/>
      <c r="B24"/>
      <c r="C24"/>
      <c r="D24" s="7" t="str">
        <f>IF(AND(B7="No",General!B14="No")," ",IF(AND(B7="Yes",General!B14="Yes",B38&gt;=1),"Missing Water Requirements"," "))</f>
        <v xml:space="preserve"> </v>
      </c>
      <c r="E24"/>
      <c r="F24"/>
      <c r="G24"/>
      <c r="H24"/>
      <c r="I24"/>
      <c r="J24"/>
      <c r="K24"/>
      <c r="L24"/>
      <c r="M24"/>
    </row>
    <row r="25" spans="1:14" s="1" customFormat="1" ht="15.75" customHeight="1" x14ac:dyDescent="0.25">
      <c r="B25" s="23"/>
      <c r="D25" s="36" t="s">
        <v>113</v>
      </c>
      <c r="E25" s="36"/>
    </row>
    <row r="26" spans="1:14" s="1" customFormat="1" ht="15.75" customHeight="1" x14ac:dyDescent="0.25">
      <c r="B26" s="23"/>
      <c r="D26" s="36" t="s">
        <v>114</v>
      </c>
      <c r="E26" s="36"/>
    </row>
    <row r="28" spans="1:14" x14ac:dyDescent="0.25">
      <c r="B28" s="3" t="s">
        <v>57</v>
      </c>
    </row>
    <row r="30" spans="1:14" s="1" customFormat="1" ht="15.75" customHeight="1" x14ac:dyDescent="0.25">
      <c r="B30" s="23"/>
      <c r="D30" s="1" t="s">
        <v>178</v>
      </c>
    </row>
    <row r="31" spans="1:14" s="1" customFormat="1" ht="15.75" customHeight="1" x14ac:dyDescent="0.25">
      <c r="B31" s="23"/>
      <c r="D31" s="1" t="s">
        <v>204</v>
      </c>
    </row>
    <row r="32" spans="1:14" s="1" customFormat="1" ht="15.75" customHeight="1" x14ac:dyDescent="0.25">
      <c r="B32" s="23"/>
      <c r="D32" s="1" t="s">
        <v>165</v>
      </c>
    </row>
    <row r="33" spans="1:6" s="1" customFormat="1" ht="15.75" customHeight="1" x14ac:dyDescent="0.25">
      <c r="B33" s="23"/>
      <c r="D33" s="1" t="s">
        <v>185</v>
      </c>
    </row>
    <row r="35" spans="1:6" x14ac:dyDescent="0.25">
      <c r="B35" s="3" t="s">
        <v>41</v>
      </c>
    </row>
    <row r="36" spans="1:6" ht="150" customHeight="1" x14ac:dyDescent="0.25">
      <c r="B36" s="33"/>
      <c r="C36" s="34"/>
      <c r="D36" s="34"/>
      <c r="E36" s="35"/>
    </row>
    <row r="37" spans="1:6" ht="15.75" customHeight="1" x14ac:dyDescent="0.25">
      <c r="B37" s="21"/>
      <c r="C37" s="21"/>
      <c r="D37" s="21"/>
      <c r="E37" s="21"/>
    </row>
    <row r="38" spans="1:6" x14ac:dyDescent="0.25">
      <c r="B38" s="4">
        <f>COUNTBLANK(B25:B26)</f>
        <v>2</v>
      </c>
    </row>
    <row r="39" spans="1:6" ht="32.25" customHeight="1" x14ac:dyDescent="0.25">
      <c r="A39" s="36" t="s">
        <v>60</v>
      </c>
      <c r="B39" s="36"/>
      <c r="C39" s="36"/>
      <c r="D39" s="36"/>
      <c r="E39" s="36"/>
      <c r="F39" s="1"/>
    </row>
    <row r="40" spans="1:6" x14ac:dyDescent="0.25">
      <c r="D40" s="7" t="str">
        <f>IF(AND(B8="No",General!B14="No")," ",IF(AND(B8="Yes",General!B14="Yes",B57&gt;=1),"Missing Sanitary Sewer Requirements"," "))</f>
        <v xml:space="preserve"> </v>
      </c>
    </row>
    <row r="41" spans="1:6" s="1" customFormat="1" ht="15.75" customHeight="1" x14ac:dyDescent="0.25">
      <c r="B41" s="23"/>
      <c r="D41" s="1" t="s">
        <v>84</v>
      </c>
    </row>
    <row r="42" spans="1:6" s="1" customFormat="1" ht="15.75" customHeight="1" x14ac:dyDescent="0.25">
      <c r="B42" s="23"/>
      <c r="D42" s="1" t="s">
        <v>62</v>
      </c>
    </row>
    <row r="43" spans="1:6" s="1" customFormat="1" ht="15.75" customHeight="1" x14ac:dyDescent="0.25">
      <c r="B43" s="23"/>
      <c r="D43" s="1" t="s">
        <v>132</v>
      </c>
    </row>
    <row r="45" spans="1:6" x14ac:dyDescent="0.25">
      <c r="B45" s="3" t="s">
        <v>57</v>
      </c>
    </row>
    <row r="47" spans="1:6" ht="15.75" customHeight="1" x14ac:dyDescent="0.25">
      <c r="B47" s="23"/>
      <c r="D47" t="s">
        <v>105</v>
      </c>
      <c r="F47" s="1"/>
    </row>
    <row r="48" spans="1:6" ht="15.75" customHeight="1" x14ac:dyDescent="0.25">
      <c r="B48" s="23"/>
      <c r="D48" t="s">
        <v>202</v>
      </c>
    </row>
    <row r="49" spans="2:5" ht="15.75" customHeight="1" x14ac:dyDescent="0.25">
      <c r="B49" s="23"/>
      <c r="D49" t="s">
        <v>186</v>
      </c>
    </row>
    <row r="50" spans="2:5" ht="15.75" customHeight="1" x14ac:dyDescent="0.25">
      <c r="B50" s="23"/>
      <c r="D50" t="s">
        <v>201</v>
      </c>
    </row>
    <row r="51" spans="2:5" ht="15.75" customHeight="1" x14ac:dyDescent="0.25">
      <c r="B51" s="23"/>
      <c r="D51" t="s">
        <v>203</v>
      </c>
    </row>
    <row r="52" spans="2:5" ht="15.75" customHeight="1" x14ac:dyDescent="0.25">
      <c r="B52" s="23"/>
      <c r="D52" t="s">
        <v>135</v>
      </c>
    </row>
    <row r="54" spans="2:5" x14ac:dyDescent="0.25">
      <c r="B54" s="3" t="s">
        <v>63</v>
      </c>
    </row>
    <row r="55" spans="2:5" ht="150.75" customHeight="1" x14ac:dyDescent="0.25">
      <c r="B55" s="33"/>
      <c r="C55" s="34"/>
      <c r="D55" s="34"/>
      <c r="E55" s="35"/>
    </row>
    <row r="57" spans="2:5" x14ac:dyDescent="0.25">
      <c r="B57" s="4">
        <f>COUNTBLANK(B41:B43)</f>
        <v>3</v>
      </c>
    </row>
    <row r="58" spans="2:5" x14ac:dyDescent="0.25">
      <c r="B58" s="4">
        <f>COUNTIF(D11,"Missing General Requirements")+COUNTIF(D24,"Missing Water Requirements")+COUNTIF(D40,"Missing Sanitary Sewer Requirements")</f>
        <v>0</v>
      </c>
    </row>
  </sheetData>
  <sheetProtection algorithmName="SHA-512" hashValue="ozUnoZQiTA1JJyEXkPVUtDRQWDoTKkQuWVMIK/0RQfz3YCrn+v0th1gG0PC1sReBkQ25YTbbyPGQn8HcWPlJaw==" saltValue="YzUA371ZAPbI7K0tbtRKGA==" spinCount="100000" sheet="1" objects="1" scenarios="1"/>
  <mergeCells count="11">
    <mergeCell ref="B55:E55"/>
    <mergeCell ref="B20:E20"/>
    <mergeCell ref="B36:E36"/>
    <mergeCell ref="A39:E39"/>
    <mergeCell ref="D25:E25"/>
    <mergeCell ref="D26:E26"/>
    <mergeCell ref="D2:E2"/>
    <mergeCell ref="D3:E3"/>
    <mergeCell ref="A5:E5"/>
    <mergeCell ref="A10:E10"/>
    <mergeCell ref="A23:E23"/>
  </mergeCells>
  <dataValidations count="3">
    <dataValidation type="list" allowBlank="1" showInputMessage="1" showErrorMessage="1" sqref="B12:B16" xr:uid="{B6E55151-79D9-440A-A3B8-42F647427267}">
      <formula1>"X"</formula1>
    </dataValidation>
    <dataValidation type="list" allowBlank="1" showInputMessage="1" showErrorMessage="1" sqref="B25:B26 B17 B30:B33 B41:B43 B47:B52" xr:uid="{E4402A73-8156-4A63-A9D4-3163C4E54055}">
      <formula1>"X,N/A"</formula1>
    </dataValidation>
    <dataValidation type="list" allowBlank="1" showInputMessage="1" showErrorMessage="1" sqref="B7:B8" xr:uid="{CC0C442E-66F0-42F3-B610-6B985EDB241E}">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E9EF3D2080B4F99EAEB2415F48665" ma:contentTypeVersion="15" ma:contentTypeDescription="Create a new document." ma:contentTypeScope="" ma:versionID="203abd08797245491e7c4298dd211ded">
  <xsd:schema xmlns:xsd="http://www.w3.org/2001/XMLSchema" xmlns:xs="http://www.w3.org/2001/XMLSchema" xmlns:p="http://schemas.microsoft.com/office/2006/metadata/properties" xmlns:ns3="5f6bb865-801d-4555-aff8-34e0a2b8e99e" xmlns:ns4="71859f0c-b572-4d8c-8c2f-da293948e8f0" targetNamespace="http://schemas.microsoft.com/office/2006/metadata/properties" ma:root="true" ma:fieldsID="4d3d498299dfc57e060d2939636a6ed3" ns3:_="" ns4:_="">
    <xsd:import namespace="5f6bb865-801d-4555-aff8-34e0a2b8e99e"/>
    <xsd:import namespace="71859f0c-b572-4d8c-8c2f-da293948e8f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bb865-801d-4555-aff8-34e0a2b8e9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859f0c-b572-4d8c-8c2f-da293948e8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1859f0c-b572-4d8c-8c2f-da293948e8f0">
      <UserInfo>
        <DisplayName/>
        <AccountId xsi:nil="true"/>
        <AccountType/>
      </UserInfo>
    </SharedWithUsers>
    <MediaLengthInSeconds xmlns="5f6bb865-801d-4555-aff8-34e0a2b8e99e" xsi:nil="true"/>
    <_activity xmlns="5f6bb865-801d-4555-aff8-34e0a2b8e99e" xsi:nil="true"/>
  </documentManagement>
</p:properties>
</file>

<file path=customXml/itemProps1.xml><?xml version="1.0" encoding="utf-8"?>
<ds:datastoreItem xmlns:ds="http://schemas.openxmlformats.org/officeDocument/2006/customXml" ds:itemID="{34F9ACA2-F3A1-435C-B55D-A0C92CCA6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bb865-801d-4555-aff8-34e0a2b8e99e"/>
    <ds:schemaRef ds:uri="71859f0c-b572-4d8c-8c2f-da293948e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43C363-BE16-46D6-BC8D-25BC0AE63DF9}">
  <ds:schemaRefs>
    <ds:schemaRef ds:uri="http://schemas.microsoft.com/sharepoint/v3/contenttype/forms"/>
  </ds:schemaRefs>
</ds:datastoreItem>
</file>

<file path=customXml/itemProps3.xml><?xml version="1.0" encoding="utf-8"?>
<ds:datastoreItem xmlns:ds="http://schemas.openxmlformats.org/officeDocument/2006/customXml" ds:itemID="{7530D1B7-202D-414C-88B3-65F01B042DC4}">
  <ds:schemaRefs>
    <ds:schemaRef ds:uri="http://www.w3.org/XML/1998/namespace"/>
    <ds:schemaRef ds:uri="http://schemas.microsoft.com/office/infopath/2007/PartnerControls"/>
    <ds:schemaRef ds:uri="5f6bb865-801d-4555-aff8-34e0a2b8e99e"/>
    <ds:schemaRef ds:uri="71859f0c-b572-4d8c-8c2f-da293948e8f0"/>
    <ds:schemaRef ds:uri="http://schemas.microsoft.com/office/2006/documentManagement/types"/>
    <ds:schemaRef ds:uri="http://purl.org/dc/terms/"/>
    <ds:schemaRef ds:uri="http://schemas.microsoft.com/office/2006/metadata/properti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General</vt:lpstr>
      <vt:lpstr>Primary Development Plan</vt:lpstr>
      <vt:lpstr>Primary Development Plat</vt:lpstr>
      <vt:lpstr>Secondary Development Plan</vt:lpstr>
      <vt:lpstr>Secondary Development Plat</vt:lpstr>
      <vt:lpstr>SITE</vt:lpstr>
      <vt:lpstr>SFR</vt:lpstr>
      <vt:lpstr>SWIM</vt:lpstr>
      <vt:lpstr>Remodel</vt:lpstr>
      <vt:lpstr>Driveway</vt:lpstr>
      <vt:lpstr>Parking 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Faurote</dc:creator>
  <cp:keywords/>
  <dc:description/>
  <cp:lastModifiedBy>Ashley Faurote</cp:lastModifiedBy>
  <cp:revision/>
  <cp:lastPrinted>2024-06-05T20:26:24Z</cp:lastPrinted>
  <dcterms:created xsi:type="dcterms:W3CDTF">2023-11-14T17:01:17Z</dcterms:created>
  <dcterms:modified xsi:type="dcterms:W3CDTF">2024-06-06T18:43:44Z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0x010100B26E9EF3D2080B4F99EAEB2415F48665</vt:lpwstr>
  </property>
  <property fmtid="{D5CDD505-2E9C-101B-9397-08002B2CF9AE}" pid="3" name="MediaServiceImageTags">
    <vt:lpwstr/>
  </property>
  <property fmtid="{D5CDD505-2E9C-101B-9397-08002B2CF9AE}" pid="4" name="Order">
    <vt:r8>17700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