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ccfw-my.sharepoint.com/personal/arwifb_cityoffortwayne_org/Documents/CUE/Design Standards/Fillable Exhibits/"/>
    </mc:Choice>
  </mc:AlternateContent>
  <xr:revisionPtr revIDLastSave="1" documentId="8_{8E6AC78F-1E03-490D-919A-BC4178B0EBBB}" xr6:coauthVersionLast="47" xr6:coauthVersionMax="47" xr10:uidLastSave="{887B4F4D-4503-475A-88D0-9713C5FA2145}"/>
  <bookViews>
    <workbookView xWindow="-120" yWindow="-120" windowWidth="29040" windowHeight="15720" xr2:uid="{42F42E63-FFFE-43B0-B1F2-9943C232D593}"/>
  </bookViews>
  <sheets>
    <sheet name="Internal - SA6-3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3" i="1" l="1" a="1"/>
  <c r="H32" i="1" l="1"/>
  <c r="H26" i="1"/>
  <c r="H20" i="1"/>
  <c r="H14" i="1"/>
  <c r="H36" i="1" l="1"/>
  <c r="G56" i="1" s="1"/>
  <c r="H56"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<sst xmlns="http://schemas.openxmlformats.org/spreadsheetml/2006/main" count="80" uniqueCount="45">
  <si>
    <t>Flow Rate</t>
  </si>
  <si>
    <t>* Based on Fixture Volume and one-minute drainaige period</t>
  </si>
  <si>
    <t>Flow Rate =</t>
  </si>
  <si>
    <t>(L x W x D x #compartments)*.75</t>
  </si>
  <si>
    <t>231 in^3/gal* 1 minute</t>
  </si>
  <si>
    <t>Fill in Yellow Highlighted Cells</t>
  </si>
  <si>
    <t>Sink 1</t>
  </si>
  <si>
    <t>Length</t>
  </si>
  <si>
    <t>inches</t>
  </si>
  <si>
    <t>Width</t>
  </si>
  <si>
    <t>GPM</t>
  </si>
  <si>
    <t xml:space="preserve">Depth </t>
  </si>
  <si>
    <t># compartments</t>
  </si>
  <si>
    <t>Sink 2</t>
  </si>
  <si>
    <t>Sink 3</t>
  </si>
  <si>
    <t>Sink 4</t>
  </si>
  <si>
    <t>Total Flow Rate</t>
  </si>
  <si>
    <t>Required Grease Storage</t>
  </si>
  <si>
    <t>Restaurant Type</t>
  </si>
  <si>
    <t>Low Grease Production</t>
  </si>
  <si>
    <t>A</t>
  </si>
  <si>
    <t>lbs/meal (no flatware)</t>
  </si>
  <si>
    <t>Sandwich Shop, Convenience Store, Bar, Sushi Bar, Deli, Snack Bar, Frozen Yogurt, Hotel Breakfast Bar</t>
  </si>
  <si>
    <t>B</t>
  </si>
  <si>
    <t>lbs/meal (with flatware)</t>
  </si>
  <si>
    <t>Moderate Grease Production</t>
  </si>
  <si>
    <t>C</t>
  </si>
  <si>
    <t>Coffee House, Pizza, Grocery Store (no fryer), Ice Cream Parlor, Fast Food, Greek, Indian, Low Grease Output FSE (w/fryer)</t>
  </si>
  <si>
    <t>D</t>
  </si>
  <si>
    <t>High Grease Production</t>
  </si>
  <si>
    <t>E</t>
  </si>
  <si>
    <t>Cafeteria, Family Restaurant, Italian, Steak House, Bakery, Buffet, Chinese, Mexican, BBQ, Sea Food, Fried Chicken, Grocery Store (w/fryer)</t>
  </si>
  <si>
    <t>F</t>
  </si>
  <si>
    <t># of Meals Per Day</t>
  </si>
  <si>
    <t># of Day per Pump Out Cycle</t>
  </si>
  <si>
    <t>Max value of 30</t>
  </si>
  <si>
    <t>Minimum Grease Storage Capacity</t>
  </si>
  <si>
    <t>lbs</t>
  </si>
  <si>
    <t>Minimum Internal Grease Interceptor Size</t>
  </si>
  <si>
    <t>Exhibit SA6-3 Interior Grease Interceptor Sizing Tool for Food Service Establishments</t>
  </si>
  <si>
    <t>Note: Retrofits Only</t>
  </si>
  <si>
    <t>City Utilies Design Standards Manual</t>
  </si>
  <si>
    <t>Choose A-F</t>
  </si>
  <si>
    <t>Version: July 2026</t>
  </si>
  <si>
    <t>For retrofit buildings and remodels with limited space, flow control devices may be used upstream of an internal grease interceptor to assist in slowing the flow rate and ensure all flow is adequately passing through the grease interceptor.  New builds or remodels with ample space will require a grease interceptor sized to meet the calculated flow rate.  Any flow control device shall be vented and terminate not less than 6 inches above the flood rim level or higher if required by manufacturer’s instructions.  The Engineer shall ensure the flow restriction will not cause sewer backup in the upstream connections.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</si>
</sst>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ptos Narrow"/>
      <family val="2"/>
      <scheme val="minor"/>
    </font>
    <font>
      <sz val="11"/>
      <color theme="1"/>
      <name val="Calibri"/>
      <family val="2"/>
    </font>
    <font>
      <sz val="11"/>
      <color theme="1"/>
      <name val="Calibri"/>
      <family val="2"/>
    </font>
    <font>
      <sz val="11"/>
      <color theme="1"/>
      <name val="Calibri"/>
      <family val="2"/>
    </font>
    <font>
      <sz val="11"/>
      <color theme="1"/>
      <name val="Calibri"/>
      <family val="2"/>
    </font>
    <font>
      <b/>
      <sz val="16"/>
      <color theme="1"/>
      <name val="Calibri"/>
      <family val="2"/>
    </font>
    <font>
      <b/>
      <sz val="14"/>
      <color theme="1"/>
      <name val="Calibri"/>
      <family val="2"/>
    </font>
    <font>
      <sz val="14"/>
      <color theme="1"/>
      <name val="Calibri"/>
      <family val="2"/>
    </font>
    <font>
      <b/>
      <sz val="12"/>
      <color theme="1"/>
      <name val="Calibri"/>
      <family val="2"/>
    </font>
    <font>
      <sz val="12"/>
      <color theme="1"/>
      <name val="Calibri"/>
      <family val="2"/>
    </font>
  </fonts>
  <fills count="5">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0"/>
        <bgColor indexed="64"/>
      </patternFill>
    </fill>
  </fills>
  <borders count="19">
    <border>
      <left/>
      <right/>
      <top/>
      <bottom/>
      <diagonal/>
    </border>
    <border>
      <left/>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s>
  <cellStyleXfs count="1">
    <xf numFmtId="0" fontId="0" fillId="0" borderId="0"/>
  </cellStyleXfs>
  <cellXfs count="47">
    <xf numFmtId="0" fontId="0" fillId="0" borderId="0" xfId="0"/>
    <xf numFmtId="0" fontId="4" fillId="0" borderId="0" xfId="0" applyFont="1"/>
    <xf numFmtId="0" fontId="4" fillId="0" borderId="1" xfId="0" applyFont="1" applyBorder="1"/>
    <xf numFmtId="0" fontId="7" fillId="0" borderId="3" xfId="0" applyFont="1" applyBorder="1"/>
    <xf numFmtId="0" fontId="7" fillId="0" borderId="4" xfId="0" applyFont="1" applyBorder="1"/>
    <xf numFmtId="0" fontId="4" fillId="0" borderId="6" xfId="0" applyFont="1" applyBorder="1" applyAlignment="1">
      <alignment horizontal="center" vertical="center"/>
    </xf>
    <xf numFmtId="0" fontId="7" fillId="0" borderId="5" xfId="0" applyFont="1" applyBorder="1"/>
    <xf numFmtId="0" fontId="4" fillId="2" borderId="1" xfId="0" applyFont="1" applyFill="1" applyBorder="1" applyProtection="1">
      <protection locked="0"/>
    </xf>
    <xf numFmtId="0" fontId="5" fillId="4" borderId="8" xfId="0" applyFont="1" applyFill="1" applyBorder="1"/>
    <xf numFmtId="0" fontId="4" fillId="4" borderId="9" xfId="0" applyFont="1" applyFill="1" applyBorder="1"/>
    <xf numFmtId="0" fontId="4" fillId="4" borderId="10" xfId="0" applyFont="1" applyFill="1" applyBorder="1"/>
    <xf numFmtId="0" fontId="4" fillId="4" borderId="11" xfId="0" applyFont="1" applyFill="1" applyBorder="1"/>
    <xf numFmtId="0" fontId="3" fillId="0" borderId="3" xfId="0" applyFont="1" applyBorder="1"/>
    <xf numFmtId="0" fontId="3" fillId="0" borderId="4" xfId="0" applyFont="1" applyBorder="1"/>
    <xf numFmtId="164" fontId="3" fillId="0" borderId="4" xfId="0" applyNumberFormat="1" applyFont="1" applyBorder="1"/>
    <xf numFmtId="0" fontId="3" fillId="0" borderId="5" xfId="0" applyFont="1" applyBorder="1"/>
    <xf numFmtId="0" fontId="4" fillId="0" borderId="6" xfId="0" applyFont="1" applyBorder="1" applyAlignment="1">
      <alignment vertical="center"/>
    </xf>
    <xf numFmtId="0" fontId="4" fillId="0" borderId="16" xfId="0" applyFont="1" applyBorder="1"/>
    <xf numFmtId="0" fontId="4" fillId="0" borderId="17" xfId="0" applyFont="1" applyBorder="1"/>
    <xf numFmtId="0" fontId="9" fillId="0" borderId="0" xfId="0" applyFont="1"/>
    <xf numFmtId="0" fontId="6" fillId="0" borderId="0" xfId="0" applyFont="1"/>
    <xf numFmtId="0" fontId="4" fillId="2" borderId="0" xfId="0" applyFont="1" applyFill="1"/>
    <xf numFmtId="0" fontId="4" fillId="2" borderId="0" xfId="0" applyFont="1" applyFill="1" applyProtection="1">
      <protection locked="0"/>
    </xf>
    <xf numFmtId="164" fontId="4" fillId="0" borderId="0" xfId="0" applyNumberFormat="1" applyFont="1"/>
    <xf numFmtId="0" fontId="3" fillId="0" borderId="0" xfId="0" applyFont="1"/>
    <xf numFmtId="0" fontId="6" fillId="3" borderId="0" xfId="0" applyFont="1" applyFill="1"/>
    <xf numFmtId="0" fontId="8" fillId="3" borderId="0" xfId="0" applyFont="1" applyFill="1"/>
    <xf numFmtId="0" fontId="4" fillId="3" borderId="0" xfId="0" applyFont="1" applyFill="1"/>
    <xf numFmtId="0" fontId="4" fillId="0" borderId="10" xfId="0" applyFont="1" applyBorder="1"/>
    <xf numFmtId="0" fontId="4" fillId="0" borderId="18" xfId="0" applyFont="1" applyBorder="1"/>
    <xf numFmtId="0" fontId="4" fillId="0" borderId="11" xfId="0" applyFont="1" applyBorder="1"/>
    <xf numFmtId="0" fontId="8" fillId="0" borderId="7" xfId="0" applyFont="1" applyBorder="1" applyAlignment="1">
      <alignment horizontal="center" vertical="center" wrapText="1"/>
    </xf>
    <xf numFmtId="0" fontId="3" fillId="0" borderId="7" xfId="0" applyFont="1" applyBorder="1" applyAlignment="1">
      <alignment horizontal="left" vertical="center" wrapText="1"/>
    </xf>
    <xf numFmtId="0" fontId="2" fillId="0" borderId="7" xfId="0" applyFont="1" applyBorder="1" applyAlignment="1">
      <alignment horizontal="left" vertical="center"/>
    </xf>
    <xf numFmtId="0" fontId="3" fillId="0" borderId="7" xfId="0" applyFont="1" applyBorder="1" applyAlignment="1">
      <alignment horizontal="left"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6" xfId="0" applyFont="1" applyBorder="1" applyAlignment="1">
      <alignment horizontal="left" vertical="center" wrapText="1"/>
    </xf>
    <xf numFmtId="0" fontId="4" fillId="0" borderId="1" xfId="0" applyFont="1" applyBorder="1" applyAlignment="1">
      <alignment horizontal="center"/>
    </xf>
    <xf numFmtId="0" fontId="4" fillId="0" borderId="2" xfId="0" applyFont="1" applyBorder="1" applyAlignment="1">
      <alignment horizontal="center"/>
    </xf>
    <xf numFmtId="0" fontId="1"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104775</xdr:rowOff>
    </xdr:from>
    <xdr:to>
      <xdr:col>1</xdr:col>
      <xdr:colOff>520065</xdr:colOff>
      <xdr:row>1</xdr:row>
      <xdr:rowOff>307309</xdr:rowOff>
    </xdr:to>
    <xdr:pic>
      <xdr:nvPicPr>
        <xdr:cNvPr id="2" name="Picture 1">
          <a:extLst>
            <a:ext uri="{FF2B5EF4-FFF2-40B4-BE49-F238E27FC236}">
              <a16:creationId xmlns:a16="http://schemas.microsoft.com/office/drawing/2014/main" id="{E105AEF7-AD61-4695-B45B-DBAD43EB9C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104775"/>
          <a:ext cx="1005840" cy="669259"/>
        </a:xfrm>
        <a:prstGeom prst="rect">
          <a:avLst/>
        </a:prstGeom>
      </xdr:spPr>
    </xdr:pic>
    <xdr:clientData/>
  </xdr:twoCellAnchor>
</xdr:wsDr>
</file>

<file path=xl/theme/theme1.xml><?xml version="1.0" encoding="utf-8"?>
<a:theme xmlns:a="http://schemas.openxmlformats.org/drawingml/2006/main" name="Office Theme">
  <a:themeElements>
    <a:clrScheme name="City Utilies - use">
      <a:dk1>
        <a:sysClr val="windowText" lastClr="000000"/>
      </a:dk1>
      <a:lt1>
        <a:sysClr val="window" lastClr="FFFFFF"/>
      </a:lt1>
      <a:dk2>
        <a:srgbClr val="2E97B5"/>
      </a:dk2>
      <a:lt2>
        <a:srgbClr val="EBEBEB"/>
      </a:lt2>
      <a:accent1>
        <a:srgbClr val="2E97B5"/>
      </a:accent1>
      <a:accent2>
        <a:srgbClr val="84AD40"/>
      </a:accent2>
      <a:accent3>
        <a:srgbClr val="F58220"/>
      </a:accent3>
      <a:accent4>
        <a:srgbClr val="FDB515"/>
      </a:accent4>
      <a:accent5>
        <a:srgbClr val="0067A6"/>
      </a:accent5>
      <a:accent6>
        <a:srgbClr val="00A65E"/>
      </a:accent6>
      <a:hlink>
        <a:srgbClr val="C4E46E"/>
      </a:hlink>
      <a:folHlink>
        <a:srgbClr val="BDE0FB"/>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42ED3-AD27-45EC-A504-30DE2B7EC5BB}">
  <dimension ref="A1:L61"/>
  <sheetViews>
    <sheetView tabSelected="1" workbookViewId="0">
      <selection activeCell="D13" sqref="D13"/>
    </sheetView>
  </sheetViews>
  <sheetFormatPr defaultRowHeight="15" x14ac:dyDescent="0.25"/>
  <cols>
    <col min="1" max="2" width="9.28515625" style="1" customWidth="1"/>
    <col min="3" max="3" width="20.7109375" style="1" customWidth="1"/>
    <col min="4" max="4" width="12.5703125" style="1" customWidth="1"/>
    <col min="5" max="5" width="9.5703125" style="1" customWidth="1"/>
    <col min="6" max="9" width="11.28515625" style="1" customWidth="1"/>
    <col min="10" max="11" width="15" style="1" customWidth="1"/>
    <col min="12" max="12" width="10.42578125" style="1" customWidth="1"/>
    <col min="13" max="16384" width="9.140625" style="1"/>
  </cols>
  <sheetData>
    <row r="1" spans="1:12" ht="36.75" customHeight="1" thickBot="1" x14ac:dyDescent="0.4">
      <c r="A1" s="8"/>
      <c r="B1" s="9"/>
      <c r="C1" s="31" t="s">
        <v>41</v>
      </c>
      <c r="D1" s="32" t="s">
        <v>39</v>
      </c>
      <c r="E1" s="32"/>
      <c r="F1" s="32"/>
      <c r="G1" s="32"/>
      <c r="H1" s="32"/>
      <c r="I1" s="32"/>
      <c r="J1" s="32"/>
      <c r="K1" s="32"/>
      <c r="L1" s="32"/>
    </row>
    <row r="2" spans="1:12" ht="36.75" customHeight="1" thickBot="1" x14ac:dyDescent="0.3">
      <c r="A2" s="10"/>
      <c r="B2" s="11"/>
      <c r="C2" s="31"/>
      <c r="D2" s="33" t="s">
        <v>43</v>
      </c>
      <c r="E2" s="34"/>
      <c r="F2" s="34"/>
      <c r="G2" s="34"/>
      <c r="H2" s="34"/>
      <c r="I2" s="34"/>
      <c r="J2" s="34"/>
      <c r="K2" s="34"/>
      <c r="L2" s="34"/>
    </row>
    <row r="3" spans="1:12" x14ac:dyDescent="0.25">
      <c r="A3" s="17"/>
      <c r="L3" s="18"/>
    </row>
    <row r="4" spans="1:12" ht="15.75" x14ac:dyDescent="0.25">
      <c r="A4" s="17"/>
      <c r="B4" s="19" t="s">
        <v>40</v>
      </c>
      <c r="L4" s="18"/>
    </row>
    <row r="5" spans="1:12" x14ac:dyDescent="0.25">
      <c r="A5" s="17"/>
      <c r="L5" s="18"/>
    </row>
    <row r="6" spans="1:12" ht="18.75" x14ac:dyDescent="0.3">
      <c r="A6" s="17"/>
      <c r="B6" s="20" t="s">
        <v>0</v>
      </c>
      <c r="L6" s="18"/>
    </row>
    <row r="7" spans="1:12" x14ac:dyDescent="0.25">
      <c r="A7" s="17"/>
      <c r="B7" s="1" t="s">
        <v>1</v>
      </c>
      <c r="L7" s="18"/>
    </row>
    <row r="8" spans="1:12" x14ac:dyDescent="0.25">
      <c r="A8" s="17"/>
      <c r="C8" s="1" t="s">
        <v>2</v>
      </c>
      <c r="D8" s="44" t="s">
        <v>3</v>
      </c>
      <c r="E8" s="44"/>
      <c r="F8" s="44"/>
      <c r="L8" s="18"/>
    </row>
    <row r="9" spans="1:12" x14ac:dyDescent="0.25">
      <c r="A9" s="17"/>
      <c r="D9" s="45" t="s">
        <v>4</v>
      </c>
      <c r="E9" s="45"/>
      <c r="F9" s="45"/>
      <c r="L9" s="18"/>
    </row>
    <row r="10" spans="1:12" x14ac:dyDescent="0.25">
      <c r="A10" s="17"/>
      <c r="B10" s="21" t="s">
        <v>5</v>
      </c>
      <c r="C10" s="21"/>
      <c r="L10" s="18"/>
    </row>
    <row r="11" spans="1:12" x14ac:dyDescent="0.25">
      <c r="A11" s="17"/>
      <c r="L11" s="18"/>
    </row>
    <row r="12" spans="1:12" x14ac:dyDescent="0.25">
      <c r="A12" s="17"/>
      <c r="B12" s="1" t="s">
        <v>6</v>
      </c>
      <c r="L12" s="18"/>
    </row>
    <row r="13" spans="1:12" x14ac:dyDescent="0.25">
      <c r="A13" s="17"/>
      <c r="C13" s="1" t="s">
        <v>7</v>
      </c>
      <c r="D13" s="22"/>
      <c r="E13" s="1" t="s">
        <v>8</v>
      </c>
      <c r="L13" s="18"/>
    </row>
    <row r="14" spans="1:12" x14ac:dyDescent="0.25">
      <c r="A14" s="17"/>
      <c r="C14" s="1" t="s">
        <v>9</v>
      </c>
      <c r="D14" s="22"/>
      <c r="E14" s="1" t="s">
        <v>8</v>
      </c>
      <c r="G14" s="1" t="s">
        <v>0</v>
      </c>
      <c r="H14" s="23">
        <f>(D13*D14*D15*D16)/231*0.75</f>
        <v>0</v>
      </c>
      <c r="I14" s="1" t="s">
        <v>10</v>
      </c>
      <c r="L14" s="18"/>
    </row>
    <row r="15" spans="1:12" x14ac:dyDescent="0.25">
      <c r="A15" s="17"/>
      <c r="C15" s="1" t="s">
        <v>11</v>
      </c>
      <c r="D15" s="22"/>
      <c r="E15" s="1" t="s">
        <v>8</v>
      </c>
      <c r="L15" s="18"/>
    </row>
    <row r="16" spans="1:12" x14ac:dyDescent="0.25">
      <c r="A16" s="17"/>
      <c r="C16" s="1" t="s">
        <v>12</v>
      </c>
      <c r="D16" s="22"/>
      <c r="L16" s="18"/>
    </row>
    <row r="17" spans="1:12" x14ac:dyDescent="0.25">
      <c r="A17" s="17"/>
      <c r="L17" s="18"/>
    </row>
    <row r="18" spans="1:12" x14ac:dyDescent="0.25">
      <c r="A18" s="17"/>
      <c r="B18" s="1" t="s">
        <v>13</v>
      </c>
      <c r="L18" s="18"/>
    </row>
    <row r="19" spans="1:12" x14ac:dyDescent="0.25">
      <c r="A19" s="17"/>
      <c r="C19" s="1" t="s">
        <v>7</v>
      </c>
      <c r="D19" s="22"/>
      <c r="E19" s="1" t="s">
        <v>8</v>
      </c>
      <c r="L19" s="18"/>
    </row>
    <row r="20" spans="1:12" x14ac:dyDescent="0.25">
      <c r="A20" s="17"/>
      <c r="C20" s="1" t="s">
        <v>9</v>
      </c>
      <c r="D20" s="22"/>
      <c r="E20" s="1" t="s">
        <v>8</v>
      </c>
      <c r="G20" s="1" t="s">
        <v>0</v>
      </c>
      <c r="H20" s="23">
        <f>(D19*D20*D21*D22)/231*0.75</f>
        <v>0</v>
      </c>
      <c r="I20" s="1" t="s">
        <v>10</v>
      </c>
      <c r="L20" s="18"/>
    </row>
    <row r="21" spans="1:12" x14ac:dyDescent="0.25">
      <c r="A21" s="17"/>
      <c r="C21" s="1" t="s">
        <v>11</v>
      </c>
      <c r="D21" s="22"/>
      <c r="E21" s="1" t="s">
        <v>8</v>
      </c>
      <c r="L21" s="18"/>
    </row>
    <row r="22" spans="1:12" x14ac:dyDescent="0.25">
      <c r="A22" s="17"/>
      <c r="C22" s="1" t="s">
        <v>12</v>
      </c>
      <c r="D22" s="22"/>
      <c r="L22" s="18"/>
    </row>
    <row r="23" spans="1:12" x14ac:dyDescent="0.25">
      <c r="A23" s="17"/>
      <c r="L23" s="18"/>
    </row>
    <row r="24" spans="1:12" x14ac:dyDescent="0.25">
      <c r="A24" s="17"/>
      <c r="B24" s="1" t="s">
        <v>14</v>
      </c>
      <c r="L24" s="18"/>
    </row>
    <row r="25" spans="1:12" x14ac:dyDescent="0.25">
      <c r="A25" s="17"/>
      <c r="C25" s="1" t="s">
        <v>7</v>
      </c>
      <c r="D25" s="22"/>
      <c r="E25" s="1" t="s">
        <v>8</v>
      </c>
      <c r="L25" s="18"/>
    </row>
    <row r="26" spans="1:12" x14ac:dyDescent="0.25">
      <c r="A26" s="17"/>
      <c r="C26" s="1" t="s">
        <v>9</v>
      </c>
      <c r="D26" s="22"/>
      <c r="E26" s="1" t="s">
        <v>8</v>
      </c>
      <c r="G26" s="1" t="s">
        <v>0</v>
      </c>
      <c r="H26" s="23">
        <f>(D25*D26*D27*D28)/231*0.75</f>
        <v>0</v>
      </c>
      <c r="I26" s="1" t="s">
        <v>10</v>
      </c>
      <c r="L26" s="18"/>
    </row>
    <row r="27" spans="1:12" x14ac:dyDescent="0.25">
      <c r="A27" s="17"/>
      <c r="C27" s="1" t="s">
        <v>11</v>
      </c>
      <c r="D27" s="22"/>
      <c r="E27" s="1" t="s">
        <v>8</v>
      </c>
      <c r="L27" s="18"/>
    </row>
    <row r="28" spans="1:12" x14ac:dyDescent="0.25">
      <c r="A28" s="17"/>
      <c r="C28" s="1" t="s">
        <v>12</v>
      </c>
      <c r="D28" s="22"/>
      <c r="L28" s="18"/>
    </row>
    <row r="29" spans="1:12" x14ac:dyDescent="0.25">
      <c r="A29" s="17"/>
      <c r="L29" s="18"/>
    </row>
    <row r="30" spans="1:12" x14ac:dyDescent="0.25">
      <c r="A30" s="17"/>
      <c r="B30" s="1" t="s">
        <v>15</v>
      </c>
      <c r="L30" s="18"/>
    </row>
    <row r="31" spans="1:12" x14ac:dyDescent="0.25">
      <c r="A31" s="17"/>
      <c r="C31" s="1" t="s">
        <v>7</v>
      </c>
      <c r="D31" s="22"/>
      <c r="E31" s="1" t="s">
        <v>8</v>
      </c>
      <c r="L31" s="18"/>
    </row>
    <row r="32" spans="1:12" x14ac:dyDescent="0.25">
      <c r="A32" s="17"/>
      <c r="C32" s="1" t="s">
        <v>9</v>
      </c>
      <c r="D32" s="22"/>
      <c r="E32" s="1" t="s">
        <v>8</v>
      </c>
      <c r="G32" s="1" t="s">
        <v>0</v>
      </c>
      <c r="H32" s="23">
        <f>(D31*D32*D33*D34)/231*0.75</f>
        <v>0</v>
      </c>
      <c r="I32" s="1" t="s">
        <v>10</v>
      </c>
      <c r="L32" s="18"/>
    </row>
    <row r="33" spans="1:12" x14ac:dyDescent="0.25">
      <c r="A33" s="17"/>
      <c r="C33" s="1" t="s">
        <v>11</v>
      </c>
      <c r="D33" s="22"/>
      <c r="E33" s="1" t="s">
        <v>8</v>
      </c>
      <c r="L33" s="18"/>
    </row>
    <row r="34" spans="1:12" x14ac:dyDescent="0.25">
      <c r="A34" s="17"/>
      <c r="B34" s="2"/>
      <c r="C34" s="2" t="s">
        <v>12</v>
      </c>
      <c r="D34" s="7"/>
      <c r="E34" s="2"/>
      <c r="F34" s="2"/>
      <c r="G34" s="2"/>
      <c r="H34" s="2"/>
      <c r="I34" s="2"/>
      <c r="L34" s="18"/>
    </row>
    <row r="35" spans="1:12" ht="15.75" thickBot="1" x14ac:dyDescent="0.3">
      <c r="A35" s="17"/>
      <c r="L35" s="18"/>
    </row>
    <row r="36" spans="1:12" ht="15.75" thickBot="1" x14ac:dyDescent="0.3">
      <c r="A36" s="17"/>
      <c r="F36" s="12" t="s">
        <v>16</v>
      </c>
      <c r="G36" s="13"/>
      <c r="H36" s="14">
        <f>H14+H20+H26+H32</f>
        <v>0</v>
      </c>
      <c r="I36" s="15" t="s">
        <v>10</v>
      </c>
      <c r="L36" s="18"/>
    </row>
    <row r="37" spans="1:12" x14ac:dyDescent="0.25">
      <c r="A37" s="17"/>
      <c r="L37" s="18"/>
    </row>
    <row r="38" spans="1:12" ht="18.75" x14ac:dyDescent="0.3">
      <c r="A38" s="17"/>
      <c r="B38" s="20" t="s">
        <v>17</v>
      </c>
      <c r="L38" s="18"/>
    </row>
    <row r="39" spans="1:12" x14ac:dyDescent="0.25">
      <c r="A39" s="17"/>
      <c r="L39" s="18"/>
    </row>
    <row r="40" spans="1:12" x14ac:dyDescent="0.25">
      <c r="A40" s="17"/>
      <c r="B40" s="1" t="s">
        <v>18</v>
      </c>
      <c r="D40" s="24" t="s">
        <v>42</v>
      </c>
      <c r="E40" s="22"/>
      <c r="L40" s="18"/>
    </row>
    <row r="41" spans="1:12" x14ac:dyDescent="0.25">
      <c r="A41" s="17"/>
      <c r="L41" s="18"/>
    </row>
    <row r="42" spans="1:12" ht="23.25" customHeight="1" x14ac:dyDescent="0.25">
      <c r="A42" s="17"/>
      <c r="B42" s="35" t="s">
        <v>19</v>
      </c>
      <c r="C42" s="36"/>
      <c r="D42" s="5" t="s">
        <v>20</v>
      </c>
      <c r="E42" s="16">
        <v>5.0000000000000001E-3</v>
      </c>
      <c r="F42" s="16" t="s">
        <v>21</v>
      </c>
      <c r="G42" s="16"/>
      <c r="H42" s="43" t="s">
        <v>22</v>
      </c>
      <c r="I42" s="43"/>
      <c r="J42" s="43"/>
      <c r="K42" s="43"/>
      <c r="L42" s="18"/>
    </row>
    <row r="43" spans="1:12" ht="23.25" customHeight="1" x14ac:dyDescent="0.25">
      <c r="A43" s="17"/>
      <c r="B43" s="37"/>
      <c r="C43" s="38"/>
      <c r="D43" s="5" t="s">
        <v>23</v>
      </c>
      <c r="E43" s="16">
        <v>6.4999999999999997E-3</v>
      </c>
      <c r="F43" s="16" t="s">
        <v>24</v>
      </c>
      <c r="G43" s="16"/>
      <c r="H43" s="43"/>
      <c r="I43" s="43"/>
      <c r="J43" s="43"/>
      <c r="K43" s="43"/>
      <c r="L43" s="18"/>
    </row>
    <row r="44" spans="1:12" ht="23.25" customHeight="1" x14ac:dyDescent="0.25">
      <c r="A44" s="17"/>
      <c r="B44" s="39" t="s">
        <v>25</v>
      </c>
      <c r="C44" s="40"/>
      <c r="D44" s="5" t="s">
        <v>26</v>
      </c>
      <c r="E44" s="16">
        <v>2.5000000000000001E-2</v>
      </c>
      <c r="F44" s="16" t="s">
        <v>21</v>
      </c>
      <c r="G44" s="16"/>
      <c r="H44" s="43" t="s">
        <v>27</v>
      </c>
      <c r="I44" s="43"/>
      <c r="J44" s="43"/>
      <c r="K44" s="43"/>
      <c r="L44" s="18"/>
    </row>
    <row r="45" spans="1:12" ht="23.25" customHeight="1" x14ac:dyDescent="0.25">
      <c r="A45" s="17"/>
      <c r="B45" s="41"/>
      <c r="C45" s="42"/>
      <c r="D45" s="5" t="s">
        <v>28</v>
      </c>
      <c r="E45" s="16">
        <v>3.2500000000000001E-2</v>
      </c>
      <c r="F45" s="16" t="s">
        <v>24</v>
      </c>
      <c r="G45" s="16"/>
      <c r="H45" s="43"/>
      <c r="I45" s="43"/>
      <c r="J45" s="43"/>
      <c r="K45" s="43"/>
      <c r="L45" s="18"/>
    </row>
    <row r="46" spans="1:12" ht="23.25" customHeight="1" x14ac:dyDescent="0.25">
      <c r="A46" s="17"/>
      <c r="B46" s="35" t="s">
        <v>29</v>
      </c>
      <c r="C46" s="36"/>
      <c r="D46" s="5" t="s">
        <v>30</v>
      </c>
      <c r="E46" s="16">
        <v>3.5000000000000003E-2</v>
      </c>
      <c r="F46" s="16" t="s">
        <v>21</v>
      </c>
      <c r="G46" s="16"/>
      <c r="H46" s="43" t="s">
        <v>31</v>
      </c>
      <c r="I46" s="43"/>
      <c r="J46" s="43"/>
      <c r="K46" s="43"/>
      <c r="L46" s="18"/>
    </row>
    <row r="47" spans="1:12" ht="23.25" customHeight="1" x14ac:dyDescent="0.25">
      <c r="A47" s="17"/>
      <c r="B47" s="37"/>
      <c r="C47" s="38"/>
      <c r="D47" s="5" t="s">
        <v>32</v>
      </c>
      <c r="E47" s="16">
        <v>4.5499999999999999E-2</v>
      </c>
      <c r="F47" s="16" t="s">
        <v>24</v>
      </c>
      <c r="G47" s="16"/>
      <c r="H47" s="43"/>
      <c r="I47" s="43"/>
      <c r="J47" s="43"/>
      <c r="K47" s="43"/>
      <c r="L47" s="18"/>
    </row>
    <row r="48" spans="1:12" x14ac:dyDescent="0.25">
      <c r="A48" s="17"/>
      <c r="L48" s="18"/>
    </row>
    <row r="49" spans="1:12" x14ac:dyDescent="0.25">
      <c r="A49" s="17"/>
      <c r="B49" s="1" t="s">
        <v>33</v>
      </c>
      <c r="E49" s="22"/>
      <c r="L49" s="18"/>
    </row>
    <row r="50" spans="1:12" x14ac:dyDescent="0.25">
      <c r="A50" s="17"/>
      <c r="L50" s="18"/>
    </row>
    <row r="51" spans="1:12" x14ac:dyDescent="0.25">
      <c r="A51" s="17"/>
      <c r="B51" s="1" t="s">
        <v>34</v>
      </c>
      <c r="E51" s="22"/>
      <c r="F51" s="1" t="s">
        <v>35</v>
      </c>
      <c r="L51" s="18"/>
    </row>
    <row r="52" spans="1:12" ht="15.75" thickBot="1" x14ac:dyDescent="0.3">
      <c r="A52" s="17"/>
      <c r="L52" s="18"/>
    </row>
    <row r="53" spans="1:12" ht="19.5" thickBot="1" x14ac:dyDescent="0.35">
      <c r="A53" s="17"/>
      <c r="B53" s="3" t="s">
        <v>36</v>
      </c>
      <c r="C53" s="4"/>
      <c r="D53" s="4"/>
      <c r="E53" s="4"/>
      <c r="F53" s="4"/>
      <c r="G53" s="4" t="e" cm="1">
        <f t="array" ref="G53">_xlfn.IFS(E40="A",E42,E40="B",E43,E40="C",E44,E40="D",E45,E40="E",E46,E40="F",E47)*E49*E51</f>
        <v>#N/A</v>
      </c>
      <c r="H53" s="6" t="s">
        <v>37</v>
      </c>
      <c r="L53" s="18"/>
    </row>
    <row r="54" spans="1:12" x14ac:dyDescent="0.25">
      <c r="A54" s="17"/>
      <c r="L54" s="18"/>
    </row>
    <row r="55" spans="1:12" x14ac:dyDescent="0.25">
      <c r="A55" s="17"/>
      <c r="L55" s="18"/>
    </row>
    <row r="56" spans="1:12" ht="18.75" x14ac:dyDescent="0.3">
      <c r="A56" s="17"/>
      <c r="B56" s="25" t="s">
        <v>38</v>
      </c>
      <c r="C56" s="26"/>
      <c r="D56" s="26"/>
      <c r="E56" s="26"/>
      <c r="F56" s="27"/>
      <c r="G56" s="26" t="e">
        <f>IF(G53&gt;H36,G53,H36)</f>
        <v>#N/A</v>
      </c>
      <c r="H56" s="26" t="e">
        <f>IF(G56=G53,H53,I36)</f>
        <v>#N/A</v>
      </c>
      <c r="L56" s="18"/>
    </row>
    <row r="57" spans="1:12" x14ac:dyDescent="0.25">
      <c r="A57" s="17"/>
      <c r="L57" s="18"/>
    </row>
    <row r="58" spans="1:12" ht="26.25" customHeight="1" x14ac:dyDescent="0.25">
      <c r="A58" s="17"/>
      <c r="B58" s="46" t="s">
        <v>44</v>
      </c>
      <c r="C58" s="46"/>
      <c r="D58" s="46"/>
      <c r="E58" s="46"/>
      <c r="F58" s="46"/>
      <c r="G58" s="46"/>
      <c r="H58" s="46"/>
      <c r="I58" s="46"/>
      <c r="J58" s="46"/>
      <c r="K58" s="46"/>
      <c r="L58" s="18"/>
    </row>
    <row r="59" spans="1:12" ht="26.25" customHeight="1" x14ac:dyDescent="0.25">
      <c r="A59" s="17"/>
      <c r="B59" s="46"/>
      <c r="C59" s="46"/>
      <c r="D59" s="46"/>
      <c r="E59" s="46"/>
      <c r="F59" s="46"/>
      <c r="G59" s="46"/>
      <c r="H59" s="46"/>
      <c r="I59" s="46"/>
      <c r="J59" s="46"/>
      <c r="K59" s="46"/>
      <c r="L59" s="18"/>
    </row>
    <row r="60" spans="1:12" ht="26.25" customHeight="1" x14ac:dyDescent="0.25">
      <c r="A60" s="17"/>
      <c r="B60" s="46"/>
      <c r="C60" s="46"/>
      <c r="D60" s="46"/>
      <c r="E60" s="46"/>
      <c r="F60" s="46"/>
      <c r="G60" s="46"/>
      <c r="H60" s="46"/>
      <c r="I60" s="46"/>
      <c r="J60" s="46"/>
      <c r="K60" s="46"/>
      <c r="L60" s="18"/>
    </row>
    <row r="61" spans="1:12" ht="15.75" thickBot="1" x14ac:dyDescent="0.3">
      <c r="A61" s="28"/>
      <c r="B61" s="29"/>
      <c r="C61" s="29"/>
      <c r="D61" s="29"/>
      <c r="E61" s="29"/>
      <c r="F61" s="29"/>
      <c r="G61" s="29"/>
      <c r="H61" s="29"/>
      <c r="I61" s="29"/>
      <c r="J61" s="29"/>
      <c r="K61" s="29"/>
      <c r="L61" s="30"/>
    </row>
  </sheetData>
  <sheetProtection algorithmName="SHA-512" hashValue="l6YTCFNCTJvfxc6TtYrpMxCz0y3RfXNOgoeDuLTc0HxIlFUEHKxLthzOw68DTZuAw1Sh/1rDpsKOftcCo+JNrA==" saltValue="ePZigVYPVLU+eoVJbrz9qg==" spinCount="100000" sheet="1" objects="1" scenarios="1" selectLockedCells="1"/>
  <mergeCells count="12">
    <mergeCell ref="B58:K60"/>
    <mergeCell ref="B46:C47"/>
    <mergeCell ref="H46:K47"/>
    <mergeCell ref="D8:F8"/>
    <mergeCell ref="D9:F9"/>
    <mergeCell ref="H42:K43"/>
    <mergeCell ref="H44:K45"/>
    <mergeCell ref="C1:C2"/>
    <mergeCell ref="D1:L1"/>
    <mergeCell ref="D2:L2"/>
    <mergeCell ref="B42:C43"/>
    <mergeCell ref="B44:C45"/>
  </mergeCells>
  <dataValidations count="1">
    <dataValidation type="list" allowBlank="1" showInputMessage="1" showErrorMessage="1" sqref="E40" xr:uid="{EE92DEC1-880B-44B9-B0B4-5B0EB874CA60}">
      <formula1>"A,B,C,D,E,F"</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Internal - SA6-3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Ashley Faurote</dc:creator>
  <cp:lastModifiedBy>Ashley Faurote</cp:lastModifiedBy>
  <dcterms:created xsi:type="dcterms:W3CDTF">2025-10-14T17:31:42Z</dcterms:created>
  <dcterms:modified xsi:type="dcterms:W3CDTF">2026-07-09T16:06:18Z</dcterms:modified>
</cp:coreProperties>
</file>